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225" windowWidth="13260" windowHeight="5400" activeTab="1"/>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calcMode="manual"/>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40"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c r="J2110" i="1"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N45" i="2"/>
  <c r="AO45" i="2"/>
  <c r="AP45" i="2"/>
  <c r="AH45" i="2"/>
  <c r="AJ45" i="2"/>
  <c r="AB45" i="2"/>
  <c r="AC45" i="2"/>
  <c r="AD45" i="2"/>
  <c r="AE45" i="2"/>
  <c r="AF45" i="2"/>
  <c r="X45" i="2"/>
  <c r="Y45" i="2"/>
  <c r="Z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C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C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1" i="1"/>
  <c r="I192"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41" i="1" s="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38" i="1" s="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29" i="2"/>
  <c r="AK31" i="2"/>
  <c r="AG33" i="2"/>
  <c r="AQ33" i="2"/>
  <c r="AK35" i="2"/>
  <c r="AG37" i="2"/>
  <c r="AQ37" i="2"/>
  <c r="AK39" i="2"/>
  <c r="AG41" i="2"/>
  <c r="AQ41" i="2"/>
  <c r="AK43" i="2"/>
  <c r="AG44" i="2"/>
  <c r="AA45" i="2"/>
  <c r="AA47" i="2"/>
  <c r="AG49" i="2"/>
  <c r="AG54" i="2"/>
  <c r="AQ54" i="2"/>
  <c r="AG56" i="2"/>
  <c r="AA57" i="2"/>
  <c r="AA61" i="2"/>
  <c r="AK61" i="2"/>
  <c r="AG63" i="2"/>
  <c r="AA65" i="2"/>
  <c r="AG67" i="2"/>
  <c r="AA68" i="2"/>
  <c r="AK29" i="2"/>
  <c r="AA33" i="2"/>
  <c r="AK33" i="2"/>
  <c r="AG35" i="2"/>
  <c r="AA37" i="2"/>
  <c r="AK37" i="2"/>
  <c r="AG39" i="2"/>
  <c r="AA41" i="2"/>
  <c r="AK41" i="2"/>
  <c r="AG43" i="2"/>
  <c r="AA44" i="2"/>
  <c r="AK44" i="2"/>
  <c r="AG45" i="2"/>
  <c r="AG47" i="2"/>
  <c r="AA48" i="2"/>
  <c r="AA49" i="2"/>
  <c r="AK49" i="2"/>
  <c r="AG50" i="2"/>
  <c r="AK54" i="2"/>
  <c r="AA56" i="2"/>
  <c r="AK56" i="2"/>
  <c r="AG57" i="2"/>
  <c r="AG61" i="2"/>
  <c r="AQ61" i="2"/>
  <c r="AA63" i="2"/>
  <c r="AK63" i="2"/>
  <c r="AA64" i="2"/>
  <c r="AG65" i="2"/>
  <c r="AA66" i="2"/>
  <c r="AA67" i="2"/>
  <c r="AK67" i="2"/>
  <c r="AG68" i="2"/>
  <c r="J3613" i="1"/>
  <c r="AA54" i="2"/>
  <c r="J3616" i="1"/>
  <c r="J3627" i="1" s="1"/>
  <c r="AK24" i="2" l="1"/>
  <c r="AA29" i="2"/>
  <c r="AQ29" i="2"/>
  <c r="AG31" i="2"/>
  <c r="AA35" i="2"/>
  <c r="AQ35" i="2"/>
  <c r="AA39" i="2"/>
  <c r="AQ39" i="2"/>
  <c r="AA43" i="2"/>
  <c r="AA24" i="2"/>
  <c r="AQ24" i="2"/>
  <c r="AA31" i="2"/>
  <c r="AQ31" i="2"/>
  <c r="J2003" i="1"/>
  <c r="J2005" i="1" s="1"/>
  <c r="J2008" i="1" s="1"/>
  <c r="J2019" i="1" s="1"/>
  <c r="J1735" i="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AG20" i="2" s="1"/>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234" i="1"/>
  <c r="Z26" i="2" s="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AR24" i="2" s="1"/>
  <c r="J1668" i="1"/>
  <c r="J1670" i="1" s="1"/>
  <c r="J1065" i="1"/>
  <c r="J1067" i="1" s="1"/>
  <c r="J1070" i="1" s="1"/>
  <c r="J1081" i="1" s="1"/>
  <c r="AA17" i="2"/>
  <c r="AK17" i="2"/>
  <c r="AK19" i="2"/>
  <c r="AQ19" i="2"/>
  <c r="AG22" i="2"/>
  <c r="AK22" i="2"/>
  <c r="Z51" i="2"/>
  <c r="AG15" i="2"/>
  <c r="AQ22" i="2"/>
  <c r="AQ17" i="2"/>
  <c r="AA19" i="2"/>
  <c r="AG19" i="2"/>
  <c r="AQ15" i="2"/>
  <c r="AK40" i="2"/>
  <c r="AG48" i="2"/>
  <c r="AK48" i="2"/>
  <c r="AK64" i="2"/>
  <c r="AA30" i="2"/>
  <c r="AQ48" i="2"/>
  <c r="AK50" i="2"/>
  <c r="AK65" i="2"/>
  <c r="AK66" i="2"/>
  <c r="AK68" i="2"/>
  <c r="AK13" i="2"/>
  <c r="AQ64" i="2"/>
  <c r="AG30" i="2"/>
  <c r="AK11" i="2"/>
  <c r="AK15" i="2"/>
  <c r="AG25" i="2"/>
  <c r="AQ38" i="2"/>
  <c r="AQ43" i="2"/>
  <c r="AR43" i="2" s="1"/>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Q20" i="2"/>
  <c r="AG23" i="2"/>
  <c r="AA25" i="2"/>
  <c r="AK28" i="2"/>
  <c r="AK34" i="2"/>
  <c r="AA40" i="2"/>
  <c r="AK42" i="2"/>
  <c r="AQ56" i="2"/>
  <c r="AR56" i="2" s="1"/>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R39" i="2"/>
  <c r="AR31" i="2"/>
  <c r="AQ5" i="2"/>
  <c r="AG11" i="2"/>
  <c r="AG14" i="2"/>
  <c r="AR41" i="2"/>
  <c r="AQ9" i="2"/>
  <c r="AG10" i="2"/>
  <c r="AG12" i="2"/>
  <c r="AQ12" i="2"/>
  <c r="AK5" i="2"/>
  <c r="AG9" i="2"/>
  <c r="AK9" i="2"/>
  <c r="AQ7" i="2"/>
  <c r="AR37" i="2"/>
  <c r="AR33" i="2"/>
  <c r="AR54" i="2"/>
  <c r="AA5" i="2"/>
  <c r="AA9" i="2"/>
  <c r="AK10" i="2"/>
  <c r="AG6" i="2"/>
  <c r="AR29" i="2"/>
  <c r="AK8" i="2"/>
  <c r="AR35"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668" i="1"/>
  <c r="I1670" i="1" s="1"/>
  <c r="I1673" i="1" s="1"/>
  <c r="I1684"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J328" i="1"/>
  <c r="J2742" i="1"/>
  <c r="AO53" i="2"/>
  <c r="AA36" i="2"/>
  <c r="AG38" i="2"/>
  <c r="AA42" i="2"/>
  <c r="AQ44" i="2"/>
  <c r="AR44" i="2" s="1"/>
  <c r="AK47" i="2"/>
  <c r="AQ49" i="2"/>
  <c r="AR49" i="2" s="1"/>
  <c r="AG60" i="2"/>
  <c r="J1737" i="1"/>
  <c r="AG42" i="2"/>
  <c r="J58" i="1"/>
  <c r="J2244" i="1"/>
  <c r="J2472"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J3211" i="1" l="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20"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AK26" i="2" s="1"/>
  <c r="J1266" i="1"/>
  <c r="J1268" i="1" s="1"/>
  <c r="J1271" i="1" s="1"/>
  <c r="J1282" i="1" s="1"/>
  <c r="AB26" i="2"/>
  <c r="J3544" i="1"/>
  <c r="AL26" i="2"/>
  <c r="X51" i="2"/>
  <c r="AA51" i="2" s="1"/>
  <c r="J3944" i="1"/>
  <c r="J3678" i="1"/>
  <c r="AP26" i="2"/>
  <c r="J1802" i="1"/>
  <c r="AD26" i="2"/>
  <c r="J1134" i="1"/>
  <c r="AB53" i="2"/>
  <c r="AN53" i="2"/>
  <c r="J2474" i="1"/>
  <c r="AB51" i="2"/>
  <c r="AG51" i="2" s="1"/>
  <c r="AR38" i="2"/>
  <c r="J3745" i="1"/>
  <c r="J3747" i="1" s="1"/>
  <c r="J3750" i="1" s="1"/>
  <c r="J3761" i="1" s="1"/>
  <c r="J799" i="1"/>
  <c r="AI55" i="2"/>
  <c r="AI53" i="2"/>
  <c r="J60" i="1"/>
  <c r="I127" i="1"/>
  <c r="I3944" i="1"/>
  <c r="AR6" i="2"/>
  <c r="J1740" i="1"/>
  <c r="J931" i="1"/>
  <c r="J933" i="1" s="1"/>
  <c r="J936" i="1" s="1"/>
  <c r="J947" i="1" s="1"/>
  <c r="AF26" i="2"/>
  <c r="J3919" i="1"/>
  <c r="J3214" i="1"/>
  <c r="AM55" i="2"/>
  <c r="AO55" i="2"/>
  <c r="J2745" i="1"/>
  <c r="J330" i="1"/>
  <c r="Z53" i="2"/>
  <c r="AE55" i="2"/>
  <c r="J1673" i="1"/>
  <c r="Y53" i="2" l="1"/>
  <c r="J196" i="1"/>
  <c r="AA26" i="2"/>
  <c r="J598" i="1"/>
  <c r="AH53" i="2"/>
  <c r="AR51" i="2"/>
  <c r="J1804" i="1"/>
  <c r="AD53" i="2"/>
  <c r="J2273" i="1"/>
  <c r="AJ53" i="2"/>
  <c r="J333" i="1"/>
  <c r="Z55" i="2"/>
  <c r="AM58" i="2"/>
  <c r="J3225" i="1"/>
  <c r="AM69" i="2" s="1"/>
  <c r="J1751" i="1"/>
  <c r="I129" i="1"/>
  <c r="I3946" i="1"/>
  <c r="J2823" i="1"/>
  <c r="AI69" i="2" s="1"/>
  <c r="AI58" i="2"/>
  <c r="AQ26" i="2"/>
  <c r="AF55" i="2"/>
  <c r="J802" i="1"/>
  <c r="J2477" i="1"/>
  <c r="AN55" i="2"/>
  <c r="AE58" i="2"/>
  <c r="J1684" i="1"/>
  <c r="AE69" i="2" s="1"/>
  <c r="AO58" i="2"/>
  <c r="J2756" i="1"/>
  <c r="AO69" i="2" s="1"/>
  <c r="X53" i="2"/>
  <c r="AA53" i="2" s="1"/>
  <c r="J62" i="1"/>
  <c r="J3946" i="1"/>
  <c r="AF53" i="2"/>
  <c r="J1137" i="1"/>
  <c r="AB55" i="2"/>
  <c r="J3680" i="1"/>
  <c r="AP53" i="2"/>
  <c r="J3546" i="1"/>
  <c r="AL53" i="2"/>
  <c r="J2142" i="1"/>
  <c r="AC55" i="2"/>
  <c r="AG26" i="2"/>
  <c r="AK53" i="2" l="1"/>
  <c r="J601" i="1"/>
  <c r="AH55" i="2"/>
  <c r="Y55" i="2"/>
  <c r="J199" i="1"/>
  <c r="AQ53" i="2"/>
  <c r="AG53" i="2"/>
  <c r="I3948" i="1"/>
  <c r="I132" i="1"/>
  <c r="J2276" i="1"/>
  <c r="AJ55" i="2"/>
  <c r="AK55" i="2" s="1"/>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A55" i="2" l="1"/>
  <c r="Y58" i="2"/>
  <c r="J210" i="1"/>
  <c r="Y69" i="2" s="1"/>
  <c r="AH58" i="2"/>
  <c r="J612" i="1"/>
  <c r="AH69" i="2" s="1"/>
  <c r="AR53" i="2"/>
  <c r="J1818" i="1"/>
  <c r="AD69" i="2" s="1"/>
  <c r="AG69" i="2" s="1"/>
  <c r="AD58" i="2"/>
  <c r="AG58" i="2" s="1"/>
  <c r="X58" i="2"/>
  <c r="AA58" i="2" s="1"/>
  <c r="J3951" i="1"/>
  <c r="J76" i="1"/>
  <c r="J3694" i="1"/>
  <c r="AP69" i="2" s="1"/>
  <c r="AP58" i="2"/>
  <c r="J2287" i="1"/>
  <c r="AJ69" i="2" s="1"/>
  <c r="AK69" i="2" s="1"/>
  <c r="AJ58" i="2"/>
  <c r="AQ55" i="2"/>
  <c r="AR55" i="2" s="1"/>
  <c r="I3951" i="1"/>
  <c r="I143" i="1"/>
  <c r="I3962" i="1" s="1"/>
  <c r="J3560" i="1"/>
  <c r="AL69" i="2" s="1"/>
  <c r="AL58" i="2"/>
  <c r="AK58" i="2" l="1"/>
  <c r="AQ58" i="2"/>
  <c r="AQ69" i="2"/>
  <c r="X69" i="2"/>
  <c r="AA69" i="2" s="1"/>
  <c r="AR69" i="2" s="1"/>
  <c r="J3962" i="1"/>
  <c r="AR58" i="2" l="1"/>
</calcChain>
</file>

<file path=xl/sharedStrings.xml><?xml version="1.0" encoding="utf-8"?>
<sst xmlns="http://schemas.openxmlformats.org/spreadsheetml/2006/main" count="21281" uniqueCount="5661">
  <si>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</si>
  <si>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</si>
  <si>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</si>
  <si>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</si>
  <si>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</si>
  <si>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</si>
  <si>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</si>
  <si>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</si>
  <si>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</si>
  <si>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</si>
  <si>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</si>
  <si>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</si>
  <si>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</si>
  <si>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</si>
  <si>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</si>
  <si>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</si>
  <si>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</si>
  <si>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</si>
  <si>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</si>
  <si>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</si>
  <si>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</si>
  <si>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</si>
  <si>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</si>
  <si>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</si>
  <si>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</si>
  <si>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</si>
  <si>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</si>
  <si>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</si>
  <si>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</si>
  <si>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</si>
  <si>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</si>
  <si>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</si>
  <si>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</si>
  <si>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</si>
  <si>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</si>
  <si>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</si>
  <si>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</si>
  <si>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</si>
  <si>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</si>
  <si>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</si>
  <si>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</si>
  <si>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</si>
  <si>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</si>
  <si>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</si>
  <si>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</si>
  <si>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</si>
  <si>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</si>
  <si>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</si>
  <si>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</si>
  <si>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</si>
  <si>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</si>
  <si>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</si>
  <si>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</si>
  <si>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</si>
  <si>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</si>
  <si>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</si>
  <si>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</si>
  <si>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</si>
  <si>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</si>
  <si>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</si>
  <si>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</si>
  <si>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</si>
  <si>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</si>
  <si>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</si>
  <si>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</si>
  <si>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</si>
  <si>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</si>
  <si>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</si>
  <si>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</si>
  <si>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</si>
  <si>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</si>
  <si>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</si>
  <si>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</si>
  <si>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</si>
  <si>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</si>
  <si>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</si>
  <si>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</si>
  <si>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</si>
  <si>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</si>
  <si>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</si>
  <si>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</si>
  <si>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</si>
  <si>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</si>
  <si>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</si>
  <si>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</si>
  <si>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</si>
  <si>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</si>
  <si>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</si>
  <si>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</si>
  <si>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</si>
  <si>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</si>
  <si>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</si>
  <si>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</si>
  <si>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</si>
  <si>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</si>
  <si>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</si>
  <si>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</si>
  <si>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</si>
  <si>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</si>
  <si>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</si>
  <si>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</si>
  <si>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</si>
  <si>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</si>
  <si>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</si>
  <si>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</si>
  <si>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</si>
  <si>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</si>
  <si>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</si>
  <si>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</si>
  <si>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</si>
  <si>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</si>
  <si>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</si>
  <si>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</si>
  <si>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</si>
  <si>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</si>
  <si>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</si>
  <si>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</si>
  <si>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</si>
  <si>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</si>
  <si>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</si>
  <si>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</si>
  <si>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</si>
  <si>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</si>
  <si>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</si>
  <si>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</si>
  <si>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</si>
  <si>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</si>
  <si>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</si>
  <si>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</si>
  <si>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</si>
  <si>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</si>
  <si>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</si>
  <si>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</si>
  <si>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</si>
  <si>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</si>
  <si>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</si>
  <si>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</si>
  <si>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</si>
  <si>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</si>
  <si>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</si>
  <si>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</si>
  <si>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</si>
  <si>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</si>
  <si>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</si>
  <si>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</si>
  <si>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</si>
  <si>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</si>
  <si>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</si>
  <si>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</si>
  <si>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</si>
  <si>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</si>
  <si>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</si>
  <si>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</si>
  <si>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</si>
  <si>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</si>
  <si>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</si>
  <si>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</si>
  <si>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</si>
  <si>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</si>
  <si>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</si>
  <si>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</si>
  <si>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</si>
  <si>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</si>
  <si>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</si>
  <si>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</si>
  <si>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</si>
  <si>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</si>
  <si>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</si>
  <si>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</si>
  <si>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</si>
  <si>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</si>
  <si>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</si>
  <si>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</si>
  <si>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</si>
  <si>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</si>
  <si>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</si>
  <si>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</si>
  <si>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</si>
  <si>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</si>
  <si>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</si>
  <si>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</si>
  <si>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</si>
  <si>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</si>
  <si>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</si>
  <si>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</si>
  <si>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</si>
  <si>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</si>
  <si>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</si>
  <si>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</si>
  <si>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</si>
  <si>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</si>
  <si>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</si>
  <si>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</si>
  <si>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</si>
  <si>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</si>
  <si>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</si>
  <si>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</si>
  <si>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</si>
  <si>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</si>
  <si>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</si>
  <si>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</si>
  <si>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</si>
  <si>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</si>
  <si>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</si>
  <si>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</si>
  <si>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</si>
  <si>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</si>
  <si>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</si>
  <si>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</si>
  <si>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</si>
  <si>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</si>
  <si>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</si>
  <si>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</si>
  <si>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</si>
  <si>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</si>
  <si>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</si>
  <si>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</si>
  <si>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</si>
  <si>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</si>
  <si>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</si>
  <si>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</si>
  <si>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</si>
  <si>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</si>
  <si>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</si>
  <si>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</si>
  <si>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</si>
  <si>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</si>
  <si>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</si>
  <si>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</si>
  <si>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</si>
  <si>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</si>
  <si>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</si>
  <si>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</si>
  <si>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</si>
  <si>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</si>
  <si>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</si>
  <si>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</si>
  <si>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</si>
  <si>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</si>
  <si>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</si>
  <si>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</si>
  <si>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</si>
  <si>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</si>
  <si>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</si>
  <si>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</si>
  <si>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</si>
  <si>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</si>
  <si>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</si>
  <si>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</si>
  <si>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</si>
  <si>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</si>
  <si>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</si>
  <si>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</si>
  <si>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</si>
  <si>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</si>
  <si>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</si>
  <si>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</si>
  <si>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</si>
  <si>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</si>
  <si>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</si>
  <si>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</si>
  <si>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</si>
  <si>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</si>
  <si>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</si>
  <si>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</si>
  <si>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</si>
  <si>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</si>
  <si>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</si>
  <si>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</si>
  <si>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</si>
  <si>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</si>
  <si>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</si>
  <si>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</si>
  <si>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</si>
  <si>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</si>
  <si>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</si>
  <si>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</si>
  <si>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</si>
  <si>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</si>
  <si>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</si>
  <si>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</si>
  <si>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</si>
  <si>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</si>
  <si>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</si>
  <si>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</si>
  <si>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</si>
  <si>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</si>
  <si>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</si>
  <si>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</si>
  <si>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</si>
  <si>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</si>
  <si>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</si>
  <si>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</si>
  <si>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</si>
  <si>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</si>
  <si>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</si>
  <si>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</si>
  <si>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</si>
  <si>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</si>
  <si>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</si>
  <si>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</si>
  <si>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</si>
  <si>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</si>
  <si>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</si>
  <si>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</si>
  <si>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</si>
  <si>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</si>
  <si>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</si>
  <si>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</si>
  <si>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</si>
  <si>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</si>
  <si>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</si>
  <si>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</si>
  <si>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</si>
  <si>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</si>
  <si>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</si>
  <si>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</si>
  <si>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</si>
  <si>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</si>
  <si>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</si>
  <si>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</si>
  <si>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</si>
  <si>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</si>
  <si>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</si>
  <si>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</si>
  <si>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</si>
  <si>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</si>
  <si>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</si>
  <si>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</si>
  <si>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</si>
  <si>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</si>
  <si>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</si>
  <si>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</si>
  <si>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</si>
  <si>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</si>
  <si>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</si>
  <si>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</si>
  <si>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</si>
  <si>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</si>
  <si>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</si>
  <si>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</si>
  <si>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</si>
  <si>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</si>
  <si>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</si>
  <si>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</si>
  <si>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</si>
  <si>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</si>
  <si>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</si>
  <si>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</si>
  <si>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</si>
  <si>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</si>
  <si>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</si>
  <si>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</si>
  <si>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</si>
  <si>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</si>
  <si>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</si>
  <si>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</si>
  <si>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</si>
  <si>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</si>
  <si>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</si>
  <si>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</si>
  <si>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</si>
  <si>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</si>
  <si>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</si>
  <si>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</si>
  <si>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</si>
  <si>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</si>
  <si>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</si>
  <si>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</si>
  <si>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</si>
  <si>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</si>
  <si>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</si>
  <si>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</si>
  <si>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</si>
  <si>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</si>
  <si>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</si>
  <si>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</si>
  <si>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</si>
  <si>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</si>
  <si>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</si>
  <si>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</si>
  <si>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</si>
  <si>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</si>
  <si>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</si>
  <si>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</si>
  <si>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</si>
  <si>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</si>
  <si>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</si>
  <si>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</si>
  <si>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</si>
  <si>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</si>
  <si>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</si>
  <si>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</si>
  <si>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</si>
  <si>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</si>
  <si>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</si>
  <si>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</si>
  <si>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</si>
  <si>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</si>
  <si>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</si>
  <si>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</si>
  <si>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</si>
  <si>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</si>
  <si>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</si>
  <si>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</si>
  <si>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</si>
  <si>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</si>
  <si>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</si>
  <si>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</si>
  <si>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</si>
  <si>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</si>
  <si>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</si>
  <si>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</si>
  <si>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</si>
  <si>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</si>
  <si>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</si>
  <si>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</si>
  <si>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</si>
  <si>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</si>
  <si>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</si>
  <si>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</si>
  <si>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</si>
  <si>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</si>
  <si>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</si>
  <si>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</si>
  <si>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</si>
  <si>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</si>
  <si>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</si>
  <si>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</si>
  <si>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</si>
  <si>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</si>
  <si>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</si>
  <si>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</si>
  <si>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</si>
  <si>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</si>
  <si>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</si>
  <si>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</si>
  <si>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</si>
  <si>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</si>
  <si>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</si>
  <si>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</si>
  <si>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</si>
  <si>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</si>
  <si>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</si>
  <si>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</si>
  <si>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</si>
  <si>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</si>
  <si>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</si>
  <si>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</si>
  <si>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</si>
  <si>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</si>
  <si>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</si>
  <si>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</si>
  <si>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</si>
  <si>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</si>
  <si>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</si>
  <si>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</si>
  <si>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</si>
  <si>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</si>
  <si>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</si>
  <si>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</si>
  <si>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</si>
  <si>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</si>
  <si>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</si>
  <si>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</si>
  <si>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</si>
  <si>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</si>
  <si>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</si>
  <si>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</si>
  <si>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</si>
  <si>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</si>
  <si>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</si>
  <si>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</si>
  <si>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</si>
  <si>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</si>
  <si>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</si>
  <si>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</si>
  <si>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</si>
  <si>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</si>
  <si>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</si>
  <si>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</si>
  <si>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</si>
  <si>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</si>
  <si>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</si>
  <si>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</si>
  <si>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</si>
  <si>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</si>
  <si>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</si>
  <si>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</si>
  <si>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</si>
  <si>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</si>
  <si>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</si>
  <si>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</si>
  <si>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</si>
  <si>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</si>
  <si>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</si>
  <si>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</si>
  <si>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</si>
  <si>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</si>
  <si>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</si>
  <si>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</si>
  <si>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</si>
  <si>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</si>
  <si>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</si>
  <si>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</si>
  <si>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</si>
  <si>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</si>
  <si>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</si>
  <si>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</si>
  <si>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</si>
  <si>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</si>
  <si>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</si>
  <si>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</si>
  <si>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</si>
  <si>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</si>
  <si>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</si>
  <si>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</si>
  <si>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</si>
  <si>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</si>
  <si>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</si>
  <si>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</si>
  <si>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</si>
  <si>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</si>
  <si>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</si>
  <si>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</si>
  <si>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</si>
  <si>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</si>
  <si>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</si>
  <si>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</si>
  <si>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</si>
  <si>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</si>
  <si>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</si>
  <si>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</si>
  <si>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</si>
  <si>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</si>
  <si>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</si>
  <si>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</si>
  <si>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</si>
  <si>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</si>
  <si>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</si>
  <si>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</si>
  <si>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</si>
  <si>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</si>
  <si>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</si>
  <si>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</si>
  <si>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</si>
  <si>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</si>
  <si>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</si>
  <si>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</si>
  <si>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</si>
  <si>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</si>
  <si>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</si>
  <si>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</si>
  <si>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</si>
  <si>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</si>
  <si>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</si>
  <si>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</si>
  <si>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</si>
  <si>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</si>
  <si>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</si>
  <si>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</si>
  <si>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</si>
  <si>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</si>
  <si>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</si>
  <si>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</si>
  <si>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</si>
  <si>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</si>
  <si>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</si>
  <si>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</si>
  <si>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</si>
  <si>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</si>
  <si>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</si>
  <si>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</si>
  <si>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</si>
  <si>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</si>
  <si>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</si>
  <si>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</si>
  <si>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</si>
  <si>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</si>
  <si>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</si>
  <si>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</si>
  <si>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</si>
  <si>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</si>
  <si>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</si>
  <si>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</si>
  <si>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</si>
  <si>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</si>
  <si>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</si>
  <si>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</si>
  <si>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</si>
  <si>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</si>
  <si>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</si>
  <si>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</si>
  <si>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</si>
  <si>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</si>
  <si>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</si>
  <si>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</si>
  <si>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</si>
  <si>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</si>
  <si>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</si>
  <si>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</si>
  <si>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</si>
  <si>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</si>
  <si>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</si>
  <si>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</si>
  <si>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</si>
  <si>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</si>
  <si>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</si>
  <si>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</si>
  <si>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</si>
  <si>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</si>
  <si>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</si>
  <si>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</si>
  <si>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</si>
  <si>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</si>
  <si>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</si>
  <si>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</si>
  <si>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</si>
  <si>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</si>
  <si>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</si>
  <si>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</si>
  <si>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</si>
  <si>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</si>
  <si>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</si>
  <si>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</si>
  <si>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</si>
  <si>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</si>
  <si>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</si>
  <si>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</si>
  <si>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</si>
  <si>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</si>
  <si>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</si>
  <si>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</si>
  <si>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</si>
  <si>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</si>
  <si>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</si>
  <si>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</si>
  <si>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</si>
  <si>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</si>
  <si>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</si>
  <si>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</si>
  <si>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</si>
  <si>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</si>
  <si>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</si>
  <si>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</si>
  <si>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</si>
  <si>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</si>
  <si>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</si>
  <si>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</si>
  <si>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</si>
  <si>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</si>
  <si>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</si>
  <si>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</si>
  <si>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</si>
  <si>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</si>
  <si>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</si>
  <si>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</si>
  <si>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</si>
  <si>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</si>
  <si>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</si>
  <si>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</si>
  <si>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</si>
  <si>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</si>
  <si>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</si>
  <si>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</si>
  <si>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</si>
  <si>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</si>
  <si>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</si>
  <si>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</si>
  <si>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</si>
  <si>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</si>
  <si>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</si>
  <si>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</si>
  <si>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</si>
  <si>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</si>
  <si>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</si>
  <si>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</si>
  <si>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</si>
  <si>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</si>
  <si>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</si>
  <si>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</si>
  <si>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</si>
  <si>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</si>
  <si>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</si>
  <si>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</si>
  <si>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</si>
  <si>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</si>
  <si>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</si>
  <si>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</si>
  <si>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</si>
  <si>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</si>
  <si>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</si>
  <si>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</si>
  <si>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</si>
  <si>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</si>
  <si>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</si>
  <si>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</si>
  <si>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</si>
  <si>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</si>
  <si>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</si>
  <si>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</si>
  <si>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</si>
  <si>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</si>
  <si>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</si>
  <si>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</si>
  <si>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</si>
  <si>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</si>
  <si>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</si>
  <si>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</si>
  <si>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</si>
  <si>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</si>
  <si>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</si>
  <si>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</si>
  <si>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</si>
  <si>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</si>
  <si>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</si>
  <si>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</si>
  <si>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</si>
  <si>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</si>
  <si>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</si>
  <si>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</si>
  <si>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</si>
  <si>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</si>
  <si>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</si>
  <si>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</si>
  <si>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</si>
  <si>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</si>
  <si>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</si>
  <si>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</si>
  <si>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</si>
  <si>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</si>
  <si>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</si>
  <si>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</si>
  <si>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</si>
  <si>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</si>
  <si>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</si>
  <si>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</si>
  <si>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</si>
  <si>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</si>
  <si>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</si>
  <si>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</si>
  <si>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</si>
  <si>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</si>
  <si>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</si>
  <si>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</si>
  <si>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</si>
  <si>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</si>
  <si>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</si>
  <si>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</si>
  <si>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</si>
  <si>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</si>
  <si>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</si>
  <si>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</si>
  <si>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</si>
  <si>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</si>
  <si>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</si>
  <si>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</si>
  <si>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</si>
  <si>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</si>
  <si>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</si>
  <si>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</si>
  <si>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</si>
  <si>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</si>
  <si>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</si>
  <si>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</si>
  <si>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</si>
  <si>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</si>
  <si>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</si>
  <si>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</si>
  <si>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</si>
  <si>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</si>
  <si>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</si>
  <si>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</si>
  <si>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</si>
  <si>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</si>
  <si>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</si>
  <si>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</si>
  <si>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</si>
  <si>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</si>
  <si>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</si>
  <si>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</si>
  <si>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</si>
  <si>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</si>
  <si>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</si>
  <si>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</si>
  <si>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</si>
  <si>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</si>
  <si>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</si>
  <si>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</si>
  <si>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</si>
  <si>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</si>
  <si>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</si>
  <si>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</si>
  <si>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</si>
  <si>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</si>
  <si>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</si>
  <si>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</si>
  <si>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</si>
  <si>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</si>
  <si>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</si>
  <si>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</si>
  <si>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</si>
  <si>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</si>
  <si>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</si>
  <si>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</si>
  <si>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</si>
  <si>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</si>
  <si>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</si>
  <si>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</si>
  <si>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</si>
  <si>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</si>
  <si>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</si>
  <si>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</si>
  <si>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</si>
  <si>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</si>
  <si>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</si>
  <si>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</si>
  <si>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</si>
  <si>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</si>
  <si>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</si>
  <si>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</si>
  <si>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</si>
  <si>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</si>
  <si>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</si>
  <si>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</si>
  <si>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</si>
  <si>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</si>
  <si>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</si>
  <si>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</si>
  <si>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</si>
  <si>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</si>
  <si>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</si>
  <si>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</si>
  <si>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</si>
  <si>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</si>
  <si>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</si>
  <si>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</si>
  <si>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</si>
  <si>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</si>
  <si>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</si>
  <si>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</si>
  <si>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</si>
  <si>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</si>
  <si>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</si>
  <si>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</si>
  <si>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</si>
  <si>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</si>
  <si>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</si>
  <si>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</si>
  <si>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</si>
  <si>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</si>
  <si>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</si>
  <si>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</si>
  <si>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</si>
  <si>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</si>
  <si>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</si>
  <si>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</si>
  <si>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</si>
  <si>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</si>
  <si>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</si>
  <si>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</si>
  <si>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</si>
  <si>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</si>
  <si>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</si>
  <si>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</si>
  <si>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</si>
  <si>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</si>
  <si>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</si>
  <si>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</si>
  <si>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</si>
  <si>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</si>
  <si>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</si>
  <si>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</si>
  <si>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</si>
  <si>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</si>
  <si>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</si>
  <si>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</si>
  <si>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</si>
  <si>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</si>
  <si>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</si>
  <si>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</si>
  <si>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</si>
  <si>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</si>
  <si>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</si>
  <si>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</si>
  <si>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</si>
  <si>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</si>
  <si>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</si>
  <si>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</si>
  <si>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</si>
  <si>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</si>
  <si>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</si>
  <si>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</si>
  <si>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</si>
  <si>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</si>
  <si>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</si>
  <si>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</si>
  <si>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</si>
  <si>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</si>
  <si>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</si>
  <si>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</si>
  <si>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</si>
  <si>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</si>
  <si>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</si>
  <si>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</si>
  <si>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</si>
  <si>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</si>
  <si>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</si>
  <si>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</si>
  <si>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</si>
  <si>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</si>
  <si>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</si>
  <si>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</si>
  <si>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</si>
  <si>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</si>
  <si>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</si>
  <si>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</si>
  <si>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</si>
  <si>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</si>
  <si>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</si>
  <si>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</si>
  <si>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</si>
  <si>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</si>
  <si>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</si>
  <si>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</si>
  <si>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</si>
  <si>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</si>
  <si>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</si>
  <si>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</si>
  <si>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</si>
  <si>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</si>
  <si>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</si>
  <si>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</si>
  <si>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</si>
  <si>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</si>
  <si>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</si>
  <si>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</si>
  <si>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</si>
  <si>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</si>
  <si>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</si>
  <si>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</si>
  <si>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</si>
  <si>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</si>
  <si>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</si>
  <si>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</si>
  <si>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</si>
  <si>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</si>
  <si>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</si>
  <si>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</si>
  <si>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</si>
  <si>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</si>
  <si>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</si>
  <si>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</si>
  <si>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</si>
  <si>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</si>
  <si>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</si>
  <si>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</si>
  <si>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</si>
  <si>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</si>
  <si>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</si>
  <si>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</si>
  <si>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</si>
  <si>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</si>
  <si>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</si>
  <si>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</si>
  <si>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</si>
  <si>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</si>
  <si>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</si>
  <si>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</si>
  <si>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</si>
  <si>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</si>
  <si>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</si>
  <si>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</si>
  <si>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</si>
  <si>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</si>
  <si>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</si>
  <si>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</si>
  <si>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</si>
  <si>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</si>
  <si>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</si>
  <si>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</si>
  <si>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</si>
  <si>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</si>
  <si>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</si>
  <si>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</si>
  <si>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</si>
  <si>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</si>
  <si>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</si>
  <si>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</si>
  <si>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</si>
  <si>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</si>
  <si>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</si>
  <si>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</si>
  <si>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</si>
  <si>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</si>
  <si>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</si>
  <si>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</si>
  <si>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</si>
  <si>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</si>
  <si>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</si>
  <si>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</si>
  <si>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</si>
  <si>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</si>
  <si>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</si>
  <si>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</si>
  <si>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</si>
  <si>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</si>
  <si>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</si>
  <si>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</si>
  <si>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</si>
  <si>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</si>
  <si>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</si>
  <si>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</si>
  <si>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</si>
  <si>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</si>
  <si>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</si>
  <si>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</si>
  <si>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</si>
  <si>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</si>
  <si>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</si>
  <si>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</si>
  <si>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</si>
  <si>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</si>
  <si>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</si>
  <si>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</si>
  <si>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</si>
  <si>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</si>
  <si>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</si>
  <si>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</si>
  <si>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</si>
  <si>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</si>
  <si>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</si>
  <si>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</si>
  <si>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</si>
  <si>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</si>
  <si>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</si>
  <si>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</si>
  <si>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</si>
  <si>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</si>
  <si>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</si>
  <si>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</si>
  <si>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</si>
  <si>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</si>
  <si>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</si>
  <si>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</si>
  <si>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</si>
  <si>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</si>
  <si>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</si>
  <si>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</si>
  <si>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</si>
  <si>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</si>
  <si>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</si>
  <si>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</si>
  <si>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</si>
  <si>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</si>
  <si>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</si>
  <si>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</si>
  <si>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</si>
  <si>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</si>
  <si>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</si>
  <si>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</si>
  <si>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</si>
  <si>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</si>
  <si>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</si>
  <si>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</si>
  <si>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</si>
  <si>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</si>
  <si>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</si>
  <si>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</si>
  <si>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</si>
  <si>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</si>
  <si>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</si>
  <si>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</si>
  <si>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</si>
  <si>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</si>
  <si>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</si>
  <si>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</si>
  <si>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</si>
  <si>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</si>
  <si>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</si>
  <si>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</si>
  <si>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</si>
  <si>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</si>
  <si>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</si>
  <si>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</si>
  <si>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</si>
  <si>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</si>
  <si>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</si>
  <si>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</si>
  <si>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</si>
  <si>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</si>
  <si>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</si>
  <si>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</si>
  <si>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</si>
  <si>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</si>
  <si>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</si>
  <si>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</si>
  <si>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</si>
  <si>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</si>
  <si>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</si>
  <si>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</si>
  <si>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</si>
  <si>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</si>
  <si>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</si>
  <si>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</si>
  <si>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</si>
  <si>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</si>
  <si>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</si>
  <si>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</si>
  <si>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</si>
  <si>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</si>
  <si>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</si>
  <si>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</si>
  <si>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</si>
  <si>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</si>
  <si>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</si>
  <si>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</si>
  <si>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</si>
  <si>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</si>
  <si>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</si>
  <si>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</si>
  <si>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</si>
  <si>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</si>
  <si>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</si>
  <si>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</si>
  <si>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</si>
  <si>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</si>
  <si>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</si>
  <si>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</si>
  <si>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</si>
  <si>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</si>
  <si>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</si>
  <si>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</si>
  <si>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</si>
  <si>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</si>
  <si>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</si>
  <si>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</si>
  <si>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</si>
  <si>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</si>
  <si>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</si>
  <si>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</si>
  <si>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</si>
  <si>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</si>
  <si>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</si>
  <si>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</si>
  <si>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</si>
  <si>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</si>
  <si>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</si>
  <si>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</si>
  <si>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</si>
  <si>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</si>
  <si>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</si>
  <si>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</si>
  <si>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</si>
  <si>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</si>
  <si>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</si>
  <si>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</si>
  <si>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</si>
  <si>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</si>
  <si>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</si>
  <si>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</si>
  <si>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</si>
  <si>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</si>
  <si>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</si>
  <si>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</si>
  <si>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</si>
  <si>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</si>
  <si>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</si>
  <si>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</si>
  <si>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</si>
  <si>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</si>
  <si>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</si>
  <si>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</si>
  <si>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</si>
  <si>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</si>
  <si>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</si>
  <si>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</si>
  <si>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</si>
  <si>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</si>
  <si>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</si>
  <si>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</si>
  <si>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</si>
  <si>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</si>
  <si>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</si>
  <si>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</si>
  <si>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</si>
  <si>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</si>
  <si>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</si>
  <si>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</si>
  <si>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</si>
  <si>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</si>
  <si>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</si>
  <si>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</si>
  <si>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</si>
  <si>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</si>
  <si>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</si>
  <si>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</si>
  <si>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</si>
  <si>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</si>
  <si>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</si>
  <si>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</si>
  <si>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</si>
  <si>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</si>
  <si>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</si>
  <si>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</si>
  <si>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</si>
  <si>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</si>
  <si>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</si>
  <si>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</si>
  <si>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</si>
  <si>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</si>
  <si>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</si>
  <si>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</si>
  <si>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</si>
  <si>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</si>
  <si>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</si>
  <si>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</si>
  <si>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</si>
  <si>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</si>
  <si>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</si>
  <si>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</si>
  <si>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</si>
  <si>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</si>
  <si>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</si>
  <si>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</si>
  <si>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</si>
  <si>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</si>
  <si>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</si>
  <si>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</si>
  <si>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</si>
  <si>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</si>
  <si>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</si>
  <si>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</si>
  <si>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</si>
  <si>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</si>
  <si>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</si>
  <si>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</si>
  <si>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</si>
  <si>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</si>
  <si>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</si>
  <si>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</si>
  <si>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</si>
  <si>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</si>
  <si>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</si>
  <si>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</si>
  <si>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</si>
  <si>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</si>
  <si>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</si>
  <si>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</si>
  <si>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</si>
  <si>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</si>
  <si>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</si>
  <si>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</si>
  <si>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</si>
  <si>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</si>
  <si>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</si>
  <si>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</si>
  <si>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</si>
  <si>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</si>
  <si>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</si>
  <si>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</si>
  <si>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</si>
  <si>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</si>
  <si>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</si>
  <si>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</si>
  <si>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</si>
  <si>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</si>
  <si>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</si>
  <si>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</si>
  <si>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</si>
  <si>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</si>
  <si>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</si>
  <si>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</si>
  <si>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</si>
  <si>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</si>
  <si>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</si>
  <si>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</si>
  <si>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</si>
  <si>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</si>
  <si>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</si>
  <si>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</si>
  <si>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</si>
  <si>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</si>
  <si>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</si>
  <si>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</si>
  <si>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</si>
  <si>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</si>
  <si>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</si>
  <si>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</si>
  <si>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</si>
  <si>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</si>
  <si>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</si>
  <si>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</si>
  <si>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</si>
  <si>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</si>
  <si>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</si>
  <si>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</si>
  <si>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</si>
  <si>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</si>
  <si>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</si>
  <si>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</si>
  <si>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</si>
  <si>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</si>
  <si>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</si>
  <si>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</si>
  <si>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</si>
  <si>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</si>
  <si>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</si>
  <si>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</si>
  <si>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</si>
  <si>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</si>
  <si>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</si>
  <si>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</si>
  <si>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</si>
  <si>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</si>
  <si>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</si>
  <si>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</si>
  <si>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</si>
  <si>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</si>
  <si>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</si>
  <si>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</si>
  <si>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</si>
  <si>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</si>
  <si>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</si>
  <si>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</si>
  <si>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</si>
  <si>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</si>
  <si>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</si>
  <si>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</si>
  <si>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</si>
  <si>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</si>
  <si>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</si>
  <si>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</si>
  <si>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</si>
  <si>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</si>
  <si>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</si>
  <si>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</si>
  <si>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</si>
  <si>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</si>
  <si>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</si>
  <si>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</si>
  <si>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</si>
  <si>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</si>
  <si>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</si>
  <si>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</si>
  <si>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</si>
  <si>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</si>
  <si>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</si>
  <si>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</si>
  <si>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</si>
  <si>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</si>
  <si>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</si>
  <si>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</si>
  <si>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</si>
  <si>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</si>
  <si>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</si>
  <si>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</si>
  <si>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</si>
  <si>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</si>
  <si>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</si>
  <si>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</si>
  <si>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</si>
  <si>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</si>
  <si>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</si>
  <si>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</si>
  <si>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</si>
  <si>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</si>
  <si>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</si>
  <si>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</si>
  <si>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</si>
  <si>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</si>
  <si>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</si>
  <si>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</si>
  <si>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</si>
  <si>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</si>
  <si>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</si>
  <si>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</si>
  <si>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</si>
  <si>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</si>
  <si>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</si>
  <si>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</si>
  <si>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</si>
  <si>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</si>
  <si>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</si>
  <si>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</si>
  <si>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</si>
  <si>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</si>
  <si>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</si>
  <si>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</si>
  <si>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</si>
  <si>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</si>
  <si>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</si>
  <si>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</si>
  <si>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</si>
  <si>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</si>
  <si>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</si>
  <si>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</si>
  <si>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</si>
  <si>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</si>
  <si>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</si>
  <si>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</si>
  <si>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</si>
  <si>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</si>
  <si>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</si>
  <si>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</si>
  <si>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</si>
  <si>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</si>
  <si>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</si>
  <si>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</si>
  <si>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</si>
  <si>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</si>
  <si>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</si>
  <si>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</si>
  <si>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</si>
  <si>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</si>
  <si>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</si>
  <si>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</si>
  <si>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</si>
  <si>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</si>
  <si>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</si>
  <si>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</si>
  <si>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</si>
  <si>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</si>
  <si>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</si>
  <si>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</si>
  <si>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</si>
  <si>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</si>
  <si>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</si>
  <si>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</si>
  <si>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</si>
  <si>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</si>
  <si>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</si>
  <si>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</si>
  <si>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</si>
  <si>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</si>
  <si>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</si>
  <si>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</si>
  <si>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</si>
  <si>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</si>
  <si>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</si>
  <si>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</si>
  <si>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</si>
  <si>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</si>
  <si>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</si>
  <si>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</si>
  <si>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</si>
  <si>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</si>
  <si>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</si>
  <si>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</si>
  <si>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</si>
  <si>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</si>
  <si>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</si>
  <si>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</si>
  <si>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</si>
  <si>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</si>
  <si>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</si>
  <si>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</si>
  <si>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</si>
  <si>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</si>
  <si>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</si>
  <si>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</si>
  <si>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</si>
  <si>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</si>
  <si>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</si>
  <si>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</si>
  <si>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</si>
  <si>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</si>
  <si>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</si>
  <si>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</si>
  <si>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</si>
  <si>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</si>
  <si>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</si>
  <si>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</si>
  <si>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</si>
  <si>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</si>
  <si>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</si>
  <si>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</si>
  <si>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</si>
  <si>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</si>
  <si>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</si>
  <si>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</si>
  <si>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</si>
  <si>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</si>
  <si>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</si>
  <si>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</si>
  <si>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</si>
  <si>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</si>
  <si>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</si>
  <si>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</si>
  <si>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</si>
  <si>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</si>
  <si>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</si>
  <si>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</si>
  <si>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</si>
  <si>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</si>
  <si>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</si>
  <si>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</si>
  <si>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</si>
  <si>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</si>
  <si>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</si>
  <si>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</si>
  <si>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</si>
  <si>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</si>
  <si>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</si>
  <si>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</si>
  <si>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</si>
  <si>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</si>
  <si>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</si>
  <si>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</si>
  <si>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</si>
  <si>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</si>
  <si>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</si>
  <si>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</si>
  <si>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</si>
  <si>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</si>
  <si>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</si>
  <si>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</si>
  <si>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</si>
  <si>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</si>
  <si>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</si>
  <si>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</si>
  <si>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</si>
  <si>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</si>
  <si>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</si>
  <si>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</si>
  <si>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</si>
  <si>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</si>
  <si>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</si>
  <si>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</si>
  <si>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</si>
  <si>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</si>
  <si>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</si>
  <si>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</si>
  <si>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</si>
  <si>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</si>
  <si>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</si>
  <si>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</si>
  <si>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</si>
  <si>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</si>
  <si>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</si>
  <si>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</si>
  <si>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</si>
  <si>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</si>
  <si>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</si>
  <si>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</si>
  <si>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</si>
  <si>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</si>
  <si>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</si>
  <si>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</si>
  <si>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</si>
  <si>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</si>
  <si>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</si>
  <si>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</si>
  <si>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</si>
  <si>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</si>
  <si>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</si>
  <si>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</si>
  <si>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</si>
  <si>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</si>
  <si>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</si>
  <si>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</si>
  <si>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</si>
  <si>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</si>
  <si>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</si>
  <si>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</si>
  <si>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</si>
  <si>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</si>
  <si>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</si>
  <si>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</si>
  <si>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</si>
  <si>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</si>
  <si>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</si>
  <si>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</si>
  <si>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</si>
  <si>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</si>
  <si>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</si>
  <si>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</si>
  <si>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</si>
  <si>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</si>
  <si>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</si>
  <si>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</si>
  <si>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</si>
  <si>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</si>
  <si>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</si>
  <si>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</si>
  <si>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</si>
  <si>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</si>
  <si>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</si>
  <si>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</si>
  <si>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</si>
  <si>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</si>
  <si>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</si>
  <si>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</si>
  <si>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</si>
  <si>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</si>
  <si>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</si>
  <si>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</si>
  <si>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</si>
  <si>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</si>
  <si>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</si>
  <si>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</si>
  <si>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</si>
  <si>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</si>
  <si>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</si>
  <si>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</si>
  <si>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</si>
  <si>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</si>
  <si>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</si>
  <si>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</si>
  <si>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</si>
  <si>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</si>
  <si>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</si>
  <si>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</si>
  <si>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</si>
  <si>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</si>
  <si>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</si>
  <si>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</si>
  <si>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</si>
  <si>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</si>
  <si>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</si>
  <si>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</si>
  <si>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</si>
  <si>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</si>
  <si>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</si>
  <si>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</si>
  <si>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</si>
  <si>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</si>
  <si>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</si>
  <si>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</si>
  <si>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</si>
  <si>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</si>
  <si>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</si>
  <si>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</si>
  <si>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</si>
  <si>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</si>
  <si>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</si>
  <si>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</si>
  <si>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</si>
  <si>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</si>
  <si>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</si>
  <si>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</si>
  <si>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</si>
  <si>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</si>
  <si>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</si>
  <si>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</si>
  <si>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</si>
  <si>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</si>
  <si>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</si>
  <si>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</si>
  <si>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</si>
  <si>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</si>
  <si>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</si>
  <si>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</si>
  <si>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</si>
  <si>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</si>
  <si>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</si>
  <si>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</si>
  <si>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</si>
  <si>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</si>
  <si>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</si>
  <si>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</si>
  <si>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</si>
  <si>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</si>
  <si>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</si>
  <si>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</si>
  <si>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</si>
  <si>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</si>
  <si>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</si>
  <si>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</si>
  <si>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</si>
  <si>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</si>
  <si>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</si>
  <si>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</si>
  <si>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</si>
  <si>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</si>
  <si>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</si>
  <si>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</si>
  <si>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</si>
  <si>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</si>
  <si>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</si>
  <si>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</si>
  <si>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</si>
  <si>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</si>
  <si>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</si>
  <si>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</si>
  <si>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</si>
  <si>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</si>
  <si>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</si>
  <si>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</si>
  <si>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</si>
  <si>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</si>
  <si>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</si>
  <si>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</si>
  <si>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</si>
  <si>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</si>
  <si>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</si>
  <si>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</si>
  <si>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</si>
  <si>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</si>
  <si>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</si>
  <si>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</si>
  <si>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</si>
  <si>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</si>
  <si>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</si>
  <si>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</si>
  <si>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</si>
  <si>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</si>
  <si>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</si>
  <si>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</si>
  <si>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</si>
  <si>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</si>
  <si>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</si>
  <si>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</si>
  <si>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</si>
  <si>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</si>
  <si>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</si>
  <si>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</si>
  <si>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</si>
  <si>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</si>
  <si>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</si>
  <si>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</si>
  <si>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</si>
  <si>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</si>
  <si>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</si>
  <si>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</si>
  <si>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</si>
  <si>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</si>
  <si>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</si>
  <si>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</si>
  <si>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</si>
  <si>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</si>
  <si>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</si>
  <si>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</si>
  <si>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</si>
  <si>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</si>
  <si>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</si>
  <si>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</si>
  <si>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</si>
  <si>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</si>
  <si>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</si>
  <si>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</si>
  <si>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</si>
  <si>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</si>
  <si>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</si>
  <si>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</si>
  <si>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</si>
  <si>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</si>
  <si>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</si>
  <si>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</si>
  <si>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</si>
  <si>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</si>
  <si>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</si>
  <si>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</si>
  <si>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</si>
  <si>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</si>
  <si>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</si>
  <si>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</si>
  <si>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</si>
  <si>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</si>
  <si>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</si>
  <si>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</si>
  <si>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</si>
  <si>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</si>
  <si>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</si>
  <si>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</si>
  <si>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</si>
  <si>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</si>
  <si>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</si>
  <si>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</si>
  <si>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</si>
  <si>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</si>
  <si>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</si>
  <si>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</si>
  <si>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</si>
  <si>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</si>
  <si>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</si>
  <si>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</si>
  <si>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</si>
  <si>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</si>
  <si>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</si>
  <si>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</si>
  <si>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</si>
  <si>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</si>
  <si>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</si>
  <si>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</si>
  <si>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</si>
  <si>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</si>
  <si>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</si>
  <si>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</si>
  <si>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</si>
  <si>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</si>
  <si>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</si>
  <si>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</si>
  <si>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</si>
  <si>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</si>
  <si>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</si>
  <si>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</si>
  <si>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</si>
  <si>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</si>
  <si>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</si>
  <si>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</si>
  <si>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</si>
  <si>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</si>
  <si>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</si>
  <si>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</si>
  <si>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</si>
  <si>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</si>
  <si>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</si>
  <si>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</si>
  <si>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</si>
  <si>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</si>
  <si>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</si>
  <si>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</si>
  <si>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</si>
  <si>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</si>
  <si>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</si>
  <si>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</si>
  <si>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</si>
  <si>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</si>
  <si>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</si>
  <si>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</si>
  <si>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</si>
  <si>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</si>
  <si>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</si>
  <si>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</si>
  <si>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</si>
  <si>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</si>
  <si>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</si>
  <si>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</si>
  <si>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</si>
  <si>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</si>
  <si>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</si>
  <si>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</si>
  <si>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</si>
  <si>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</si>
  <si>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</si>
  <si>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</si>
  <si>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</si>
  <si>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</si>
  <si>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</si>
  <si>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</si>
  <si>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</si>
  <si>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</si>
  <si>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</si>
  <si>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</si>
  <si>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</si>
  <si>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</si>
  <si>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</si>
  <si>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</si>
  <si>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</si>
  <si>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</si>
  <si>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</si>
  <si>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</si>
  <si>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</si>
  <si>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</si>
  <si>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</si>
  <si>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</si>
  <si>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</si>
  <si>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</si>
  <si>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</si>
  <si>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</si>
  <si>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</si>
  <si>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</si>
  <si>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</si>
  <si>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</si>
  <si>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</si>
  <si>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</si>
  <si>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</si>
  <si>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</si>
  <si>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</si>
  <si>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</si>
  <si>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</si>
  <si>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</si>
  <si>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</si>
  <si>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</si>
  <si>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</si>
  <si>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</si>
  <si>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</si>
  <si>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</si>
  <si>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</si>
  <si>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</si>
  <si>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</si>
  <si>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</si>
  <si>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</si>
  <si>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</si>
  <si>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</si>
  <si>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</si>
  <si>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</si>
  <si>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</si>
  <si>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</si>
  <si>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</si>
  <si>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</si>
  <si>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</si>
  <si>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</si>
  <si>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</si>
  <si>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</si>
  <si>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</si>
  <si>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</si>
  <si>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</si>
  <si>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</si>
  <si>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</si>
  <si>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</si>
  <si>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</si>
  <si>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</si>
  <si>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</si>
  <si>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</si>
  <si>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</si>
  <si>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</si>
  <si>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</si>
  <si>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</si>
  <si>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</si>
  <si>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</si>
  <si>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</si>
  <si>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</si>
  <si>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</si>
  <si>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</si>
  <si>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</si>
  <si>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</si>
  <si>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</si>
  <si>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</si>
  <si>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</si>
  <si>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</si>
  <si>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</si>
  <si>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</si>
  <si>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</si>
  <si>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</si>
  <si>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</si>
  <si>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</si>
  <si>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</si>
  <si>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</si>
  <si>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</si>
  <si>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</si>
  <si>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</si>
  <si>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</si>
  <si>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</si>
  <si>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</si>
  <si>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</si>
  <si>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</si>
  <si>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</si>
  <si>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</si>
  <si>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</si>
  <si>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</si>
  <si>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</si>
  <si>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</si>
  <si>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</si>
  <si>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</si>
  <si>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</si>
  <si>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</si>
  <si>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</si>
  <si>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</si>
  <si>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</si>
  <si>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</si>
  <si>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</si>
  <si>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</si>
  <si>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</si>
  <si>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</si>
  <si>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</si>
  <si>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</si>
  <si>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</si>
  <si>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</si>
  <si>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</si>
  <si>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</si>
  <si>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</si>
  <si>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</si>
  <si>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</si>
  <si>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</si>
  <si>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</si>
  <si>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</si>
  <si>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</si>
  <si>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</si>
  <si>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</si>
  <si>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</si>
  <si>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</si>
  <si>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</si>
  <si>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</si>
  <si>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</si>
  <si>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</si>
  <si>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</si>
  <si>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</si>
  <si>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</si>
  <si>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</si>
  <si>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</si>
  <si>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</si>
  <si>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</si>
  <si>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</si>
  <si>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</si>
  <si>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</si>
  <si>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</si>
  <si>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</si>
  <si>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</si>
  <si>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</si>
  <si>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</si>
  <si>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</si>
  <si>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</si>
  <si>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</si>
  <si>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</si>
  <si>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</si>
  <si>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</si>
  <si>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</si>
  <si>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</si>
  <si>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</si>
  <si>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</si>
  <si>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</si>
  <si>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</si>
  <si>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</si>
  <si>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</si>
  <si>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</si>
  <si>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</si>
  <si>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</si>
  <si>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</si>
  <si>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</si>
  <si>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</si>
  <si>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</si>
  <si>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</si>
  <si>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</si>
  <si>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</si>
  <si>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</si>
  <si>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</si>
  <si>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</si>
  <si>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</si>
  <si>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</si>
  <si>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</si>
  <si>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</si>
  <si>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</si>
  <si>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</si>
  <si>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</si>
  <si>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</si>
  <si>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</si>
  <si>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</si>
  <si>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</si>
  <si>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</si>
  <si>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</si>
  <si>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</si>
  <si>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</si>
  <si>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</si>
  <si>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</si>
  <si>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</si>
  <si>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</si>
  <si>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</si>
  <si>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</si>
  <si>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</si>
  <si>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</si>
  <si>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</si>
  <si>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</si>
  <si>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</si>
  <si>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</si>
  <si>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</si>
  <si>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</si>
  <si>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</si>
  <si>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</si>
  <si>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</si>
  <si>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</si>
  <si>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</si>
  <si>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</si>
  <si>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</si>
  <si>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</si>
  <si>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</si>
  <si>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</si>
  <si>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</si>
  <si>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</si>
  <si>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</si>
  <si>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</si>
  <si>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</si>
  <si>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</si>
  <si>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</si>
  <si>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</si>
  <si>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</si>
  <si>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</si>
  <si>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</si>
  <si>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</si>
  <si>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</si>
  <si>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</si>
  <si>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</si>
  <si>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</si>
  <si>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</si>
  <si>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</si>
  <si>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</si>
  <si>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</si>
  <si>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</si>
  <si>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</si>
  <si>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</si>
  <si>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</si>
  <si>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</si>
  <si>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</si>
  <si>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</si>
  <si>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</si>
  <si>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</si>
  <si>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</si>
  <si>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</si>
  <si>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</si>
  <si>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</si>
  <si>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</si>
  <si>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</si>
  <si>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</si>
  <si>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</si>
  <si>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</si>
  <si>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</si>
  <si>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</si>
  <si>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</si>
  <si>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</si>
  <si>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</si>
  <si>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</si>
  <si>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</si>
  <si>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</si>
  <si>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</si>
  <si>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</si>
  <si>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</si>
  <si>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</si>
  <si>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</si>
  <si>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</si>
  <si>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</si>
  <si>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</si>
  <si>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</si>
  <si>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</si>
  <si>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</si>
  <si>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</si>
  <si>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</si>
  <si>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</si>
  <si>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</si>
  <si>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</si>
  <si>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</si>
  <si>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</si>
  <si>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</si>
  <si>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</si>
  <si>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</si>
  <si>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</si>
  <si>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</si>
  <si>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</si>
  <si>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</si>
  <si>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</si>
  <si>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</si>
  <si>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</si>
  <si>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</si>
  <si>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</si>
  <si>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</si>
  <si>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</si>
  <si>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</si>
  <si>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</si>
  <si>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</si>
  <si>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</si>
  <si>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</si>
  <si>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</si>
  <si>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</si>
  <si>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</si>
  <si>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</si>
  <si>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</si>
  <si>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</si>
  <si>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</si>
  <si>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</si>
  <si>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</si>
  <si>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</si>
  <si>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</si>
  <si>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</si>
  <si>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</si>
  <si>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</si>
  <si>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</si>
  <si>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</si>
  <si>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</si>
  <si>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</si>
  <si>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</si>
  <si>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</si>
  <si>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</si>
  <si>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</si>
  <si>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</si>
  <si>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</si>
  <si>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</si>
  <si>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</si>
  <si>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</si>
  <si>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</si>
  <si>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</si>
  <si>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</si>
  <si>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</si>
  <si>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</si>
  <si>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</si>
  <si>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</si>
  <si>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</si>
  <si>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</si>
  <si>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</si>
  <si>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</si>
  <si>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</si>
  <si>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</si>
  <si>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</si>
  <si>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</si>
  <si>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</si>
  <si>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</si>
  <si>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</si>
  <si>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</si>
  <si>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</si>
  <si>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</si>
  <si>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</si>
  <si>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</si>
  <si>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</si>
  <si>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</si>
  <si>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</si>
  <si>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</si>
  <si>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</si>
  <si>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</si>
  <si>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</si>
  <si>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</si>
  <si>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</si>
  <si>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</si>
  <si>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</si>
  <si>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</si>
  <si>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</si>
  <si>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</si>
  <si>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</si>
  <si>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</si>
  <si>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</si>
  <si>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</si>
  <si>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</si>
  <si>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</si>
  <si>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</si>
  <si>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</si>
  <si>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</si>
  <si>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</si>
  <si>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</si>
  <si>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</si>
  <si>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</si>
  <si>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</si>
  <si>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</si>
  <si>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</si>
  <si>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</si>
  <si>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</si>
  <si>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</si>
  <si>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</si>
  <si>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</si>
  <si>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</si>
  <si>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</si>
  <si>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</si>
  <si>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</si>
  <si>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</si>
  <si>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</si>
  <si>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</si>
  <si>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</si>
  <si>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</si>
  <si>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</si>
  <si>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</si>
  <si>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</si>
  <si>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</si>
  <si>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</si>
  <si>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</si>
  <si>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</si>
  <si>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</si>
  <si>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</si>
  <si>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</si>
  <si>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</si>
  <si>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</si>
  <si>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</si>
  <si>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</si>
  <si>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</si>
  <si>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</si>
  <si>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</si>
  <si>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</si>
  <si>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</si>
  <si>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</si>
  <si>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</si>
  <si>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</si>
  <si>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</si>
  <si>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</si>
  <si>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</si>
  <si>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</si>
  <si>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</si>
  <si>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</si>
  <si>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</si>
  <si>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</si>
  <si>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</si>
  <si>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</si>
  <si>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</si>
  <si>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</si>
  <si>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</si>
  <si>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</si>
  <si>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</si>
  <si>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</si>
  <si>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</si>
  <si>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</si>
  <si>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</si>
  <si>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</si>
  <si>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</si>
  <si>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</si>
  <si>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</si>
  <si>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</si>
  <si>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</si>
  <si>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</si>
  <si>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</si>
  <si>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</si>
  <si>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</si>
  <si>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</si>
  <si>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</si>
  <si>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</si>
  <si>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</si>
  <si>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</si>
  <si>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</si>
  <si>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</si>
  <si>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</si>
  <si>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</si>
  <si>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</si>
  <si>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</si>
  <si>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</si>
  <si>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</si>
  <si>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</si>
  <si>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</si>
  <si>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</si>
  <si>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</si>
  <si>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</si>
  <si>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</si>
  <si>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</si>
  <si>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</si>
  <si>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</si>
  <si>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</si>
  <si>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</si>
  <si>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</si>
  <si>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</si>
  <si>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</si>
  <si>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</si>
  <si>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</si>
  <si>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</si>
  <si>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</si>
  <si>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</si>
  <si>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</si>
  <si>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</si>
  <si>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</si>
  <si>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</si>
  <si>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</si>
  <si>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</si>
  <si>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</si>
  <si>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</si>
  <si>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</si>
  <si>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</si>
  <si>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</si>
  <si>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</si>
  <si>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</si>
  <si>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</si>
  <si>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</si>
  <si>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</si>
  <si>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</si>
  <si>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</si>
  <si>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</si>
  <si>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</si>
  <si>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</si>
  <si>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</si>
  <si>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</si>
  <si>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</si>
  <si>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</si>
  <si>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</si>
  <si>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</si>
  <si>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</si>
  <si>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</si>
  <si>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</si>
  <si>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</si>
  <si>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</si>
  <si>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</si>
  <si>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</si>
  <si>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</si>
  <si>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</si>
  <si>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</si>
  <si>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</si>
  <si>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</si>
  <si>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</si>
  <si>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</si>
  <si>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</si>
  <si>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</si>
  <si>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</si>
  <si>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</si>
  <si>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</si>
  <si>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</si>
  <si>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</si>
  <si>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</si>
  <si>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</si>
  <si>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</si>
  <si>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</si>
  <si>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</si>
  <si>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</si>
  <si>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</si>
  <si>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</si>
  <si>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</si>
  <si>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</si>
  <si>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</si>
  <si>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</si>
  <si>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</si>
  <si>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</si>
  <si>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</si>
  <si>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</si>
  <si>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</si>
  <si>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</si>
  <si>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</si>
  <si>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</si>
  <si>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</si>
  <si>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</si>
  <si>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</si>
  <si>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</si>
  <si>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</si>
  <si>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</si>
  <si>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</si>
  <si>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</si>
  <si>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</si>
  <si>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</si>
  <si>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</si>
  <si>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</si>
  <si>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</si>
  <si>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</si>
  <si>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</si>
  <si>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</si>
  <si>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</si>
  <si>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</si>
  <si>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</si>
  <si>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</si>
  <si>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</si>
  <si>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</si>
  <si>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</si>
  <si>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</si>
  <si>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</si>
  <si>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</si>
  <si>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</si>
  <si>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</si>
  <si>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</si>
  <si>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</si>
  <si>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</si>
  <si>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</si>
  <si>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</si>
  <si>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</si>
  <si>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</si>
  <si>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</si>
  <si>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</si>
  <si>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</si>
  <si>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</si>
  <si>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</si>
  <si>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</si>
  <si>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</si>
  <si>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</si>
  <si>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</si>
  <si>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</si>
  <si>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</si>
  <si>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</si>
  <si>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</si>
  <si>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</si>
  <si>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</si>
  <si>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</si>
  <si>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</si>
  <si>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</si>
  <si>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</si>
  <si>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</si>
  <si>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</si>
  <si>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</si>
  <si>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</si>
  <si>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</si>
  <si>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</si>
  <si>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</si>
  <si>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</si>
  <si>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</si>
  <si>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</si>
  <si>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</si>
  <si>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</si>
  <si>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</si>
  <si>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</si>
  <si>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</si>
  <si>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</si>
  <si>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</si>
  <si>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</si>
  <si>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</si>
  <si>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</si>
  <si>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</si>
  <si>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</si>
  <si>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</si>
  <si>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</si>
  <si>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</si>
  <si>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</si>
  <si>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</si>
  <si>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</si>
  <si>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</si>
  <si>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</si>
  <si>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</si>
  <si>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</si>
  <si>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</si>
  <si>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</si>
  <si>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</si>
  <si>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</si>
  <si>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</si>
  <si>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</si>
  <si>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</si>
  <si>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</si>
  <si>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</si>
  <si>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</si>
  <si>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</si>
  <si>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</si>
  <si>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</si>
  <si>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</si>
  <si>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</si>
  <si>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</si>
  <si>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</si>
  <si>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</si>
  <si>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</si>
  <si>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</si>
  <si>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</si>
  <si>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</si>
  <si>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</si>
  <si>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</si>
  <si>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</si>
  <si>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</si>
  <si>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</si>
  <si>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</si>
  <si>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</si>
  <si>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</si>
  <si>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</si>
  <si>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</si>
  <si>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</si>
  <si>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</si>
  <si>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</si>
  <si>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</si>
  <si>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</si>
  <si>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</si>
  <si>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</si>
  <si>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</si>
  <si>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</si>
  <si>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</si>
  <si>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</si>
  <si>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</si>
  <si>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</si>
  <si>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</si>
  <si>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</si>
  <si>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</si>
  <si>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</si>
  <si>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</si>
  <si>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</si>
  <si>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</si>
  <si>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</si>
  <si>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</si>
  <si>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</si>
  <si>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</si>
  <si>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</si>
  <si>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</si>
  <si>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</si>
  <si>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</si>
  <si>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</si>
  <si>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</si>
  <si>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</si>
  <si>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</si>
  <si>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</si>
  <si>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</si>
  <si>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</si>
  <si>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</si>
  <si>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</si>
  <si>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</si>
  <si>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</si>
  <si>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</si>
  <si>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</si>
  <si>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</si>
  <si>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</si>
  <si>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</si>
  <si>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</si>
  <si>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</si>
  <si>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</si>
  <si>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</si>
  <si>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</si>
  <si>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</si>
  <si>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</si>
  <si>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</si>
  <si>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</si>
  <si>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</si>
  <si>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</si>
  <si>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</si>
  <si>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</si>
  <si>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</si>
  <si>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</si>
  <si>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</si>
  <si>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</si>
  <si>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</si>
  <si>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</si>
  <si>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</si>
  <si>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</si>
  <si>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</si>
  <si>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</si>
  <si>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</si>
  <si>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</si>
  <si>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</si>
  <si>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</si>
  <si>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</si>
  <si>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</si>
  <si>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</si>
  <si>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</si>
  <si>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</si>
  <si>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</si>
  <si>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</si>
  <si>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</si>
  <si>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</si>
  <si>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</si>
  <si>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</si>
  <si>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</si>
  <si>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</si>
  <si>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</si>
  <si>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</si>
  <si>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</si>
  <si>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</si>
  <si>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</si>
  <si>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</si>
  <si>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</si>
  <si>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</si>
  <si>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</si>
  <si>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</si>
  <si>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</si>
  <si>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</si>
  <si>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</si>
  <si>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</si>
  <si>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</si>
  <si>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</si>
  <si>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</si>
  <si>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</si>
  <si>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</si>
  <si>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</si>
  <si>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</si>
  <si>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</si>
  <si>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</si>
  <si>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</si>
  <si>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</si>
  <si>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</si>
  <si>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</si>
  <si>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</si>
  <si>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</si>
  <si>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</si>
  <si>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</si>
  <si>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</si>
  <si>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</si>
  <si>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</si>
  <si>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</si>
  <si>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</si>
  <si>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</si>
  <si>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</si>
  <si>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</si>
  <si>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</si>
  <si>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</si>
  <si>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</si>
  <si>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</si>
  <si>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</si>
  <si>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</si>
  <si>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</si>
  <si>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</si>
  <si>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</si>
  <si>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</si>
  <si>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</si>
  <si>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</si>
  <si>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</si>
  <si>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</si>
  <si>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</si>
  <si>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</si>
  <si>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</si>
  <si>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</si>
  <si>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</si>
  <si>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</si>
  <si>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</si>
  <si>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</si>
  <si>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</si>
  <si>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</si>
  <si>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</si>
  <si>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</si>
  <si>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</si>
  <si>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</si>
  <si>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</si>
  <si>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</si>
  <si>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</si>
  <si>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</si>
  <si>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</si>
  <si>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</si>
  <si>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</si>
  <si>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</si>
  <si>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</si>
  <si>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</si>
  <si>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</si>
  <si>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</si>
  <si>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</si>
  <si>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</si>
  <si>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</si>
  <si>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</si>
  <si>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</si>
  <si>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</si>
  <si>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</si>
  <si>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</si>
  <si>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</si>
  <si>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</si>
  <si>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</si>
  <si>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</si>
  <si>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</si>
  <si>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</si>
  <si>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</si>
  <si>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</si>
  <si>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</si>
  <si>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</si>
  <si>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</si>
  <si>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</si>
  <si>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</si>
  <si>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</si>
  <si>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</si>
  <si>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</si>
  <si>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</si>
  <si>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</si>
  <si>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</si>
  <si>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</si>
  <si>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</si>
  <si>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</si>
  <si>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</si>
  <si>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</si>
  <si>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</si>
  <si>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</si>
  <si>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</si>
  <si>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</si>
  <si>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</si>
  <si>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</si>
  <si>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</si>
  <si>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</si>
  <si>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</si>
  <si>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</si>
  <si>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</si>
  <si>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</si>
  <si>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</si>
  <si>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</si>
  <si>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</si>
  <si>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</si>
  <si>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</si>
  <si>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</si>
  <si>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</si>
  <si>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</si>
  <si>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</si>
  <si>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</si>
  <si>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</si>
  <si>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</si>
  <si>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</si>
  <si>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</si>
  <si>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</si>
  <si>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</si>
  <si>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</si>
  <si>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</si>
  <si>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</si>
  <si>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</si>
  <si>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</si>
  <si>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</si>
  <si>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</si>
  <si>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</si>
  <si>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</si>
  <si>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</si>
  <si>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</si>
  <si>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</si>
  <si>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</si>
  <si>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</si>
  <si>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</si>
  <si>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</si>
  <si>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</si>
  <si>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</si>
  <si>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</si>
  <si>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</si>
  <si>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</si>
  <si>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</si>
  <si>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</si>
  <si>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</si>
  <si>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</si>
  <si>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</si>
  <si>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</si>
  <si>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</si>
  <si>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</si>
  <si>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</si>
  <si>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</si>
  <si>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</si>
  <si>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</si>
  <si>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</si>
  <si>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</si>
  <si>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</si>
  <si>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</si>
  <si>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</si>
  <si>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</si>
  <si>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</si>
  <si>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</si>
  <si>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</si>
  <si>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</si>
  <si>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</si>
  <si>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</si>
  <si>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</si>
  <si>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</si>
  <si>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</si>
  <si>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</si>
  <si>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</si>
  <si>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</si>
  <si>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</si>
  <si>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</si>
  <si>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</si>
  <si>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</si>
  <si>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</si>
  <si>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</si>
  <si>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</si>
  <si>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</si>
  <si>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</si>
  <si>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</si>
  <si>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</si>
  <si>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</si>
  <si>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</si>
  <si>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</si>
  <si>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</si>
  <si>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</si>
  <si>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</si>
  <si>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</si>
  <si>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</si>
  <si>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</si>
  <si>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</si>
  <si>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</si>
  <si>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</si>
  <si>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</si>
  <si>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</si>
  <si>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</si>
  <si>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</si>
  <si>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</si>
  <si>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</si>
  <si>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</si>
  <si>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</si>
  <si>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</si>
  <si>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</si>
  <si>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</si>
  <si>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</si>
  <si>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</si>
  <si>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</si>
  <si>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</si>
  <si>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</si>
  <si>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</si>
  <si>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</si>
  <si>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</si>
  <si>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</si>
  <si>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</si>
  <si>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</si>
  <si>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</si>
  <si>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</si>
  <si>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</si>
  <si>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</si>
  <si>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</si>
  <si>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</si>
  <si>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</si>
  <si>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</si>
  <si>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</si>
  <si>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</si>
  <si>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</si>
  <si>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</si>
  <si>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</si>
  <si>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</si>
  <si>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</si>
  <si>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</si>
  <si>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</si>
  <si>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</si>
  <si>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</si>
  <si>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</si>
  <si>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</si>
  <si>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</si>
  <si>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</si>
  <si>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</si>
  <si>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</si>
  <si>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</si>
  <si>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</si>
  <si>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</si>
  <si>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</si>
  <si>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</si>
  <si>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</si>
  <si>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</si>
  <si>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</si>
  <si>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</si>
  <si>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</si>
  <si>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</si>
  <si>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</si>
  <si>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</si>
  <si>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</si>
  <si>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</si>
  <si>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</si>
  <si>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</si>
  <si>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</si>
  <si>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</si>
  <si>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</si>
  <si>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</si>
  <si>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</si>
  <si>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</si>
  <si>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</si>
  <si>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</si>
  <si>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</si>
  <si>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</si>
  <si>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</si>
  <si>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</si>
  <si>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</si>
  <si>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</si>
  <si>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</si>
  <si>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</si>
  <si>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</si>
  <si>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</si>
  <si>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</si>
  <si>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</si>
  <si>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</si>
  <si>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</si>
  <si>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</si>
  <si>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</si>
  <si>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</si>
  <si>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</si>
  <si>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</si>
  <si>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</si>
  <si>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</si>
  <si>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</si>
  <si>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</si>
  <si>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</si>
  <si>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</si>
  <si>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</si>
  <si>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</si>
  <si>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</si>
  <si>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</si>
  <si>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</si>
  <si>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</si>
  <si>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</si>
  <si>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</si>
  <si>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</si>
  <si>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</si>
  <si>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</si>
  <si>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</si>
  <si>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</si>
  <si>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</si>
  <si>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</si>
  <si>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</si>
  <si>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</si>
  <si>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</si>
  <si>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</si>
  <si>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</si>
  <si>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</si>
  <si>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</si>
  <si>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</si>
  <si>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</si>
  <si>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</si>
  <si>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</si>
  <si>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</si>
  <si>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</si>
  <si>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</si>
  <si>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</si>
  <si>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</si>
  <si>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</si>
  <si>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</si>
  <si>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</si>
  <si>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</si>
  <si>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</si>
  <si>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</si>
  <si>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</si>
  <si>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</si>
  <si>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</si>
  <si>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</si>
  <si>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</si>
  <si>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</si>
  <si>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</si>
  <si>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</si>
  <si>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</si>
  <si>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</si>
  <si>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</si>
  <si>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</si>
  <si>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</si>
  <si>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</si>
  <si>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</si>
  <si>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</si>
  <si>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</si>
  <si>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</si>
  <si>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</si>
  <si>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</si>
  <si>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</si>
  <si>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</si>
  <si>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</si>
  <si>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</si>
  <si>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</si>
  <si>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</si>
  <si>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</si>
  <si>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</si>
  <si>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</si>
  <si>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</si>
  <si>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</si>
  <si>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</si>
  <si>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</si>
  <si>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</si>
  <si>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</si>
  <si>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</si>
  <si>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</si>
  <si>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</si>
  <si>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</si>
  <si>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</si>
  <si>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</si>
  <si>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</si>
  <si>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</si>
  <si>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</si>
  <si>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</si>
  <si>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</si>
  <si>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</si>
  <si>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</si>
  <si>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</si>
  <si>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</si>
  <si>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</si>
  <si>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</si>
  <si>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</si>
  <si>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</si>
  <si>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</si>
  <si>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</si>
  <si>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</si>
  <si>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</si>
  <si>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</si>
  <si>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</si>
  <si>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</si>
  <si>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</si>
  <si>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</si>
  <si>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</si>
  <si>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</si>
  <si>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</si>
  <si>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</si>
  <si>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</si>
  <si>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</si>
  <si>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</si>
  <si>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</si>
  <si>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</si>
  <si>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</si>
  <si>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</si>
  <si>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</si>
  <si>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</si>
  <si>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</si>
  <si>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</si>
  <si>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</si>
  <si>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</si>
  <si>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</si>
  <si>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</si>
  <si>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</si>
  <si>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</si>
  <si>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</si>
  <si>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</si>
  <si>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</si>
  <si>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</si>
  <si>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</si>
  <si>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</si>
  <si>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</si>
  <si>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</si>
  <si>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</si>
  <si>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</si>
  <si>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</si>
  <si>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</si>
  <si>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</si>
  <si>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</si>
  <si>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</si>
  <si>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</si>
  <si>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</si>
  <si>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</si>
  <si>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</si>
  <si>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</si>
  <si>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</si>
  <si>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</si>
  <si>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</si>
  <si>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</si>
  <si>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</si>
  <si>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</si>
  <si>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</si>
  <si>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</si>
  <si>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</si>
  <si>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</si>
  <si>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</si>
  <si>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</si>
  <si>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</si>
  <si>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</si>
  <si>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</si>
  <si>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</si>
  <si>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</si>
  <si>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</si>
  <si>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</si>
  <si>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</si>
  <si>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</si>
  <si>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</si>
  <si>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</si>
  <si>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</si>
  <si>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</si>
  <si>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</si>
  <si>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</si>
  <si>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</si>
  <si>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</si>
  <si>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</si>
  <si>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</si>
  <si>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</si>
  <si>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</si>
  <si>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</si>
  <si>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</si>
  <si>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</si>
  <si>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</si>
  <si>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</si>
  <si>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</si>
  <si>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</si>
  <si>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</si>
  <si>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</si>
  <si>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</si>
  <si>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</si>
  <si>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</si>
  <si>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</si>
  <si>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</si>
  <si>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</si>
  <si>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</si>
  <si>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</si>
  <si>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</si>
  <si>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</si>
  <si>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</si>
  <si>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</si>
  <si>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</si>
  <si>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</si>
  <si>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</si>
  <si>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</si>
  <si>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</si>
  <si>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</si>
  <si>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</si>
  <si>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</si>
  <si>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</si>
  <si>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</si>
  <si>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</si>
  <si>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</si>
  <si>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</si>
  <si>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</si>
  <si>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</si>
  <si>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</si>
  <si>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</si>
  <si>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</si>
  <si>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</si>
  <si>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</si>
  <si>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</si>
  <si>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</si>
  <si>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</si>
  <si>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</si>
  <si>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</si>
  <si>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</si>
  <si>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</si>
  <si>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</si>
  <si>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</si>
  <si>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</si>
  <si>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</si>
  <si>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</si>
  <si>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</si>
  <si>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</si>
  <si>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</si>
  <si>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</si>
  <si>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</si>
  <si>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</si>
  <si>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</si>
  <si>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</si>
  <si>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</si>
  <si>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</si>
  <si>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</si>
  <si>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</si>
  <si>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</si>
  <si>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</si>
  <si>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</si>
  <si>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</si>
  <si>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</si>
  <si>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</si>
  <si>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</si>
  <si>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</si>
  <si>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</si>
  <si>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</si>
  <si>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</si>
  <si>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</si>
  <si>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</si>
  <si>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</si>
  <si>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</si>
  <si>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</si>
  <si>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</si>
  <si>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</si>
  <si>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</si>
  <si>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</si>
  <si>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</si>
  <si>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</si>
  <si>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</si>
  <si>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</si>
  <si>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</si>
  <si>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</si>
  <si>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</si>
  <si>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</si>
  <si>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</si>
  <si>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</si>
  <si>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</si>
  <si>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</si>
  <si>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</si>
  <si>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</si>
  <si>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</si>
  <si>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</si>
  <si>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</si>
  <si>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</si>
  <si>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</si>
  <si>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</si>
  <si>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</si>
  <si>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</si>
  <si>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</si>
  <si>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</si>
  <si>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</si>
  <si>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</si>
  <si>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</si>
  <si>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</si>
  <si>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</si>
  <si>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</si>
  <si>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</si>
  <si>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</si>
  <si>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</si>
  <si>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</si>
  <si>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</si>
  <si>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</si>
  <si>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</si>
  <si>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</si>
  <si>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</si>
  <si>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</si>
  <si>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</si>
  <si>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</si>
  <si>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</si>
  <si>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</si>
  <si>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</si>
  <si>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</si>
  <si>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</si>
  <si>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</si>
  <si>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</si>
  <si>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</si>
  <si>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</si>
  <si>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</si>
  <si>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</si>
  <si>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</si>
  <si>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</si>
  <si>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</si>
  <si>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</si>
  <si>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</si>
  <si>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</si>
  <si>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</si>
  <si>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</si>
  <si>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</si>
  <si>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</si>
  <si>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</si>
  <si>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</si>
  <si>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</si>
  <si>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</si>
  <si>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</si>
  <si>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</si>
  <si>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</si>
  <si>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</si>
  <si>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</si>
  <si>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</si>
  <si>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</si>
  <si>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</si>
  <si>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</si>
  <si>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</si>
  <si>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</si>
  <si>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</si>
  <si>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</si>
  <si>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</si>
  <si>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</si>
  <si>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</si>
  <si>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</si>
  <si>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</si>
  <si>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</si>
  <si>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</si>
  <si>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</si>
  <si>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</si>
  <si>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</si>
  <si>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</si>
  <si>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</si>
  <si>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</si>
  <si>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</si>
  <si>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</si>
  <si>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</si>
  <si>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</si>
  <si>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</si>
  <si>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</si>
  <si>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</si>
  <si>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</si>
  <si>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</si>
  <si>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</si>
  <si>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</si>
  <si>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</si>
  <si>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</si>
  <si>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</si>
  <si>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</si>
  <si>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</si>
  <si>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</si>
  <si>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</si>
  <si>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</si>
  <si>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</si>
  <si>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</si>
  <si>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</si>
  <si>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</si>
  <si>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</si>
  <si>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</si>
  <si>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</si>
  <si>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</si>
  <si>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</si>
  <si>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</si>
  <si>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</si>
  <si>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</si>
  <si>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</si>
  <si>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</si>
  <si>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</si>
  <si>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</si>
  <si>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</si>
  <si>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</si>
  <si>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</si>
  <si>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</si>
  <si>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</si>
  <si>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</si>
  <si>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</si>
  <si>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</si>
  <si>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</si>
  <si>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</si>
  <si>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</si>
  <si>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</si>
  <si>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</si>
  <si>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</si>
  <si>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</si>
  <si>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</si>
  <si>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</si>
  <si>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</si>
  <si>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</si>
  <si>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</si>
  <si>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</si>
  <si>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</si>
  <si>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</si>
  <si>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</si>
  <si>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</si>
  <si>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</si>
  <si>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</si>
  <si>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</si>
  <si>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</si>
  <si>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</si>
  <si>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</si>
  <si>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</si>
  <si>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</si>
  <si>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</si>
  <si>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</si>
  <si>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</si>
  <si>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</si>
  <si>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</si>
  <si>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</si>
  <si>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</si>
  <si>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</si>
  <si>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</si>
  <si>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</si>
  <si>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</si>
  <si>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</si>
  <si>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</si>
  <si>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</si>
  <si>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</si>
  <si>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</si>
  <si>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</si>
  <si>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</si>
  <si>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</si>
  <si>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</si>
  <si>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</si>
  <si>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</si>
  <si>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</si>
  <si>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</si>
  <si>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</si>
  <si>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</si>
  <si>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</si>
  <si>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</si>
  <si>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</si>
  <si>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</si>
  <si>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</si>
  <si>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</si>
  <si>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</si>
  <si>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</si>
  <si>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</si>
  <si>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</si>
  <si>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</si>
  <si>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</si>
  <si>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</si>
  <si>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</si>
  <si>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</si>
  <si>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</si>
  <si>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</si>
  <si>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</si>
  <si>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</si>
  <si>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</si>
  <si>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</si>
  <si>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</si>
  <si>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</si>
  <si>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</si>
  <si>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</si>
  <si>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</si>
  <si>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</si>
  <si>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</si>
  <si>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</si>
  <si>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</si>
  <si>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</si>
  <si>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</si>
  <si>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</si>
  <si>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</si>
  <si>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</si>
  <si>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</si>
  <si>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</si>
  <si>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</si>
  <si>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</si>
  <si>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</si>
  <si>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</si>
  <si>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</si>
  <si>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</si>
  <si>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</si>
  <si>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</si>
  <si>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</si>
  <si>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</si>
  <si>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</si>
  <si>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</si>
  <si>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</si>
  <si>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</si>
  <si>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</si>
  <si>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</si>
  <si>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</si>
  <si>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</si>
  <si>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</si>
  <si>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</si>
  <si>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</si>
  <si>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</si>
  <si>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</si>
  <si>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</si>
  <si>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</si>
  <si>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</si>
  <si>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</si>
  <si>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</si>
  <si>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</si>
  <si>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</si>
  <si>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</si>
  <si>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</si>
  <si>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</si>
  <si>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</si>
  <si>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</si>
  <si>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</si>
  <si>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</si>
  <si>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</si>
  <si>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</si>
  <si>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</si>
  <si>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</si>
  <si>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</si>
  <si>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</si>
  <si>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</si>
  <si>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</si>
  <si>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</si>
  <si>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</si>
  <si>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</si>
  <si>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</si>
  <si>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</si>
  <si>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</si>
  <si>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</si>
  <si>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</si>
  <si>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</si>
  <si>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</si>
  <si>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</si>
  <si>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</si>
  <si>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</si>
  <si>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</si>
  <si>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</si>
  <si>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</si>
  <si>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</si>
  <si>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</si>
  <si>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</si>
  <si>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</si>
  <si>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</si>
  <si>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</si>
  <si>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</si>
  <si>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</si>
  <si>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</si>
  <si>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</si>
  <si>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</si>
  <si>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</si>
  <si>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</si>
  <si>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</si>
  <si>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</si>
  <si>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</si>
  <si>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</si>
  <si>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</si>
  <si>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</si>
  <si>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</si>
  <si>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</si>
  <si>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</si>
  <si>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</si>
  <si>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</si>
  <si>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</si>
  <si>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</si>
  <si>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</si>
  <si>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</si>
  <si>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</si>
  <si>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</si>
  <si>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</si>
  <si>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</si>
  <si>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</si>
  <si>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</si>
  <si>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</si>
  <si>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</si>
  <si>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</si>
  <si>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</si>
  <si>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</si>
  <si>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</si>
  <si>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</si>
  <si>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</si>
  <si>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</si>
  <si>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</si>
  <si>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</si>
  <si>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</si>
  <si>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</si>
  <si>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</si>
  <si>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</si>
  <si>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</si>
  <si>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</si>
  <si>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</si>
  <si>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</si>
  <si>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</si>
  <si>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</si>
  <si>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</si>
  <si>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</si>
  <si>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</si>
  <si>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</si>
  <si>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</si>
  <si>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</si>
  <si>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</si>
  <si>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</si>
  <si>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</si>
  <si>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</si>
  <si>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</si>
  <si>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</si>
  <si>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</si>
  <si>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</si>
  <si>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</si>
  <si>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</si>
  <si>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</si>
  <si>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</si>
  <si>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</si>
  <si>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</si>
  <si>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</si>
  <si>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</si>
  <si>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</si>
  <si>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</si>
  <si>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</si>
  <si>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</si>
  <si>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</si>
  <si>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</si>
  <si>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</si>
  <si>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</si>
  <si>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</si>
  <si>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</si>
  <si>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</si>
  <si>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</si>
  <si>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</si>
  <si>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</si>
  <si>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</si>
  <si>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</si>
  <si>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</si>
  <si>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</si>
  <si>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</si>
  <si>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</si>
  <si>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</si>
  <si>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</si>
  <si>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</si>
  <si>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</si>
  <si>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</si>
  <si>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</si>
  <si>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</si>
  <si>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</si>
  <si>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</si>
  <si>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</si>
  <si>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</si>
  <si>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</si>
  <si>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</si>
  <si>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</si>
  <si>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</si>
  <si>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</si>
  <si>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</si>
  <si>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</si>
  <si>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</si>
  <si>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</si>
  <si>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</si>
  <si>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</si>
  <si>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</si>
  <si>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</si>
  <si>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</si>
  <si>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</si>
  <si>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</si>
  <si>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</si>
  <si>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</si>
  <si>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</si>
  <si>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</si>
  <si>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</si>
  <si>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</si>
  <si>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</si>
  <si>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</si>
  <si>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</si>
  <si>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</si>
  <si>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</si>
  <si>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</si>
  <si>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</si>
  <si>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</si>
  <si>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</si>
  <si>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</si>
  <si>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</si>
  <si>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</si>
  <si>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</si>
  <si>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</si>
  <si>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</si>
  <si>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</si>
  <si>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</si>
  <si>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</si>
  <si>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</si>
  <si>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</si>
  <si>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</si>
  <si>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</si>
  <si>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</si>
  <si>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</si>
  <si>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</si>
  <si>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</si>
  <si>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</si>
  <si>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</si>
  <si>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</si>
  <si>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</si>
  <si>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</si>
  <si>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</si>
  <si>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</si>
  <si>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</si>
  <si>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</si>
  <si>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</si>
  <si>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</si>
  <si>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</si>
  <si>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</si>
  <si>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</si>
  <si>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</si>
  <si>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</si>
  <si>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</si>
  <si>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</si>
  <si>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</si>
  <si>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</si>
  <si>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</si>
  <si>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</si>
  <si>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</si>
  <si>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</si>
  <si>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</si>
  <si>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</si>
  <si>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</si>
  <si>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</si>
  <si>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</si>
  <si>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</si>
  <si>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</si>
  <si>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</si>
  <si>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</si>
  <si>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</si>
  <si>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</si>
  <si>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</si>
  <si>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</si>
  <si>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</si>
  <si>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</si>
  <si>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</si>
  <si>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</si>
  <si>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</si>
  <si>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</si>
  <si>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</si>
  <si>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</si>
  <si>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</si>
  <si>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</si>
  <si>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</si>
  <si>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</si>
  <si>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</si>
  <si>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</si>
  <si>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</si>
  <si>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</si>
  <si>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</si>
  <si>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</si>
  <si>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</si>
  <si>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</si>
  <si>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</si>
  <si>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</si>
  <si>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</si>
  <si>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</si>
  <si>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</si>
  <si>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</si>
  <si>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</si>
  <si>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</si>
  <si>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</si>
  <si>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</si>
  <si>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</si>
  <si>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</si>
  <si>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</si>
  <si>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</si>
  <si>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</si>
  <si>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</si>
  <si>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</si>
  <si>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</si>
  <si>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</si>
  <si>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</si>
  <si>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</si>
  <si>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</si>
  <si>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</si>
  <si>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</si>
  <si>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</si>
  <si>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</si>
  <si>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</si>
  <si>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</si>
  <si>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</si>
  <si>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</si>
  <si>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</si>
  <si>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</si>
  <si>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</si>
  <si>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</si>
  <si>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</si>
  <si>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</si>
  <si>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</si>
  <si>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</si>
  <si>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</si>
  <si>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</si>
  <si>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</si>
  <si>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</si>
  <si>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</si>
  <si>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</si>
  <si>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</si>
  <si>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</si>
  <si>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</si>
  <si>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</si>
  <si>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</si>
  <si>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</si>
  <si>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</si>
  <si>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</si>
  <si>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</si>
  <si>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</si>
  <si>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</si>
  <si>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</si>
  <si>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</si>
  <si>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</si>
  <si>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</si>
  <si>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</si>
  <si>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</si>
  <si>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</si>
  <si>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</si>
  <si>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</si>
  <si>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</si>
  <si>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</si>
  <si>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</si>
  <si>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</si>
  <si>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</si>
  <si>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</si>
  <si>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</si>
  <si>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</si>
  <si>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</si>
  <si>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</si>
  <si>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</si>
  <si>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</si>
  <si>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</si>
  <si>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</si>
  <si>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</si>
  <si>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</si>
  <si>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</si>
  <si>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</si>
  <si>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</si>
  <si>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</si>
  <si>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</si>
  <si>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</si>
  <si>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</si>
  <si>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</si>
  <si>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</si>
  <si>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</si>
  <si>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</si>
  <si>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</si>
  <si>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</si>
  <si>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</si>
  <si>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</si>
  <si>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</si>
  <si>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</si>
  <si>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</si>
  <si>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</si>
  <si>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</si>
  <si>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</si>
  <si>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</si>
  <si>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</si>
  <si>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</si>
  <si>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</si>
  <si>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</si>
  <si>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</si>
  <si>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</si>
  <si>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</si>
  <si>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</si>
  <si>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</si>
  <si>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</si>
  <si>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</si>
  <si>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</si>
  <si>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</si>
  <si>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</si>
  <si>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</si>
  <si>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</si>
  <si>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</si>
  <si>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</si>
  <si>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</si>
  <si>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</si>
  <si>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</si>
  <si>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</si>
  <si>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</si>
  <si>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</si>
  <si>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</si>
  <si>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</si>
  <si>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</si>
  <si>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</si>
  <si>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</si>
  <si>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</si>
  <si>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</si>
  <si>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</si>
  <si>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</si>
  <si>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</si>
  <si>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</si>
  <si>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</si>
  <si>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</si>
  <si>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</si>
  <si>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</si>
  <si>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</si>
  <si>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</si>
  <si>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</si>
  <si>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</si>
  <si>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</si>
  <si>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</si>
  <si>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</si>
  <si>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</si>
  <si>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</si>
  <si>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</si>
  <si>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</si>
  <si>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</si>
  <si>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</si>
  <si>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</si>
  <si>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</si>
  <si>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</si>
  <si>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</si>
  <si>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</si>
  <si>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</si>
  <si>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</si>
  <si>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</si>
  <si>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</si>
  <si>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</si>
  <si>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</si>
  <si>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</si>
  <si>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</si>
  <si>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</si>
  <si>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</si>
  <si>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</si>
  <si>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</si>
  <si>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</si>
  <si>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</si>
  <si>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</si>
  <si>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</si>
  <si>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</si>
  <si>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</si>
  <si>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</si>
  <si>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</si>
  <si>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</si>
  <si>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</si>
  <si>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</si>
  <si>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</si>
  <si>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</si>
  <si>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</si>
  <si>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</si>
  <si>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</si>
  <si>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</si>
  <si>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</si>
  <si>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</si>
  <si>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</si>
  <si>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</si>
  <si>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</si>
  <si>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</si>
  <si>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</si>
  <si>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</si>
  <si>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</si>
  <si>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</si>
  <si>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</si>
  <si>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</si>
  <si>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</si>
  <si>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</si>
  <si>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</si>
  <si>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</si>
  <si>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</si>
  <si>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</si>
  <si>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</si>
  <si>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</si>
  <si>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</si>
  <si>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</si>
  <si>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</si>
  <si>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</si>
  <si>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</si>
  <si>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</si>
  <si>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</si>
  <si>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</si>
  <si>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</si>
  <si>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</si>
  <si>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</si>
  <si>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</si>
  <si>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</si>
  <si>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</si>
  <si>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</si>
  <si>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</si>
  <si>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</si>
  <si>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</si>
  <si>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</si>
  <si>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</si>
  <si>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</si>
  <si>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</si>
  <si>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</si>
  <si>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</si>
  <si>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</si>
  <si>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</si>
  <si>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</si>
  <si>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</si>
  <si>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</si>
  <si>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</si>
  <si>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</si>
  <si>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</si>
  <si>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</si>
  <si>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</si>
  <si>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</si>
  <si>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</si>
  <si>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</si>
  <si>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</si>
  <si>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</si>
  <si>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</si>
  <si>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</si>
  <si>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</si>
  <si>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</si>
  <si>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</si>
  <si>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</si>
  <si>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</si>
  <si>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</si>
  <si>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</si>
  <si>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</si>
  <si>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</si>
  <si>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</si>
  <si>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</si>
  <si>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</si>
  <si>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</si>
  <si>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</si>
  <si>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</si>
  <si>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</si>
  <si>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</si>
  <si>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</si>
  <si>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</si>
  <si>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</si>
  <si>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</si>
  <si>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</si>
  <si>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</si>
  <si>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</si>
  <si>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</si>
  <si>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</si>
  <si>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</si>
  <si>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</si>
  <si>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</si>
  <si>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</si>
  <si>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</si>
  <si>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</si>
  <si>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</si>
  <si>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</si>
  <si>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</si>
  <si>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</si>
  <si>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</si>
  <si>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</si>
  <si>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</si>
  <si>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</si>
  <si>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</si>
  <si>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</si>
  <si>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</si>
  <si>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</si>
  <si>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</si>
  <si>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</si>
  <si>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</si>
  <si>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</si>
  <si>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</si>
  <si>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</si>
  <si>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</si>
  <si>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</si>
  <si>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</si>
  <si>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</si>
  <si>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</si>
  <si>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</si>
  <si>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</si>
  <si>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</si>
  <si>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</si>
  <si>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</si>
  <si>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</si>
  <si>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</si>
  <si>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</si>
  <si>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</si>
  <si>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</si>
  <si>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</si>
  <si>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</si>
  <si>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</si>
  <si>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</si>
  <si>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</si>
  <si>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</si>
  <si>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</si>
  <si>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</si>
  <si>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</si>
  <si>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</si>
  <si>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</si>
  <si>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</si>
  <si>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</si>
  <si>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</si>
  <si>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</si>
  <si>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</si>
  <si>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</si>
  <si>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</si>
  <si>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</si>
  <si>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</si>
  <si>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</si>
  <si>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</si>
  <si>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</si>
  <si>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</si>
  <si>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</si>
  <si>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</si>
  <si>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</si>
  <si>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</si>
  <si>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</si>
  <si>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</si>
  <si>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</si>
  <si>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</si>
  <si>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</si>
  <si>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</si>
  <si>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</si>
  <si>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</si>
  <si>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</si>
  <si>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</si>
  <si>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</si>
  <si>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</si>
  <si>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</si>
  <si>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</si>
  <si>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</si>
  <si>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</si>
  <si>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</si>
  <si>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</si>
  <si>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</si>
  <si>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</si>
  <si>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</si>
  <si>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</si>
  <si>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</si>
  <si>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</si>
  <si>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</si>
  <si>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</si>
  <si>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</si>
  <si>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</si>
  <si>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</si>
  <si>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</si>
  <si>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</si>
  <si>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</si>
  <si>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</si>
  <si>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</si>
  <si>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</si>
  <si>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</si>
  <si>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</si>
  <si>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</si>
  <si>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</si>
  <si>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</si>
  <si>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</si>
  <si>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</si>
  <si>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</si>
  <si>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</si>
  <si>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</si>
  <si>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</si>
  <si>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</si>
  <si>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</si>
  <si>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</si>
  <si>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</si>
  <si>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</si>
  <si>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</si>
  <si>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</si>
  <si>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</si>
  <si>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</si>
  <si>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</si>
  <si>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</si>
  <si>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</si>
  <si>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</si>
  <si>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</si>
  <si>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</si>
  <si>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</si>
  <si>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</si>
  <si>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</si>
  <si>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</si>
  <si>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</si>
  <si>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</si>
  <si>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</si>
  <si>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</si>
  <si>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</si>
  <si>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</si>
  <si>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</si>
  <si>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</si>
  <si>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</si>
  <si>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</si>
  <si>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</si>
  <si>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</si>
  <si>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</si>
  <si>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</si>
  <si>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</si>
  <si>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</si>
  <si>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</si>
  <si>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</si>
  <si>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</si>
  <si>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</si>
  <si>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</si>
  <si>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</si>
  <si>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</si>
  <si>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</si>
  <si>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</si>
  <si>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</si>
  <si>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</si>
  <si>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</si>
  <si>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</si>
  <si>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</si>
  <si>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</si>
  <si>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</si>
  <si>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</si>
  <si>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</si>
  <si>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</si>
  <si>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</si>
  <si>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</si>
  <si>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</si>
  <si>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</si>
  <si>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</si>
  <si>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</si>
  <si>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</si>
  <si>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</si>
  <si>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</si>
  <si>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</si>
  <si>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</si>
  <si>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</si>
  <si>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</si>
  <si>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</si>
  <si>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</si>
  <si>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</si>
  <si>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</si>
  <si>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</si>
  <si>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</si>
  <si>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</si>
  <si>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</si>
  <si>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</si>
  <si>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</si>
  <si>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</si>
  <si>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</si>
  <si>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</si>
  <si>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</si>
  <si>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</si>
  <si>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</si>
  <si>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</si>
  <si>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</si>
  <si>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</si>
  <si>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</si>
  <si>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</si>
  <si>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</si>
  <si>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</si>
  <si>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</si>
  <si>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</si>
  <si>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</si>
  <si>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</si>
  <si>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</si>
  <si>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</si>
  <si>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</si>
  <si>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</si>
  <si>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</si>
  <si>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</si>
  <si>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</si>
  <si>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</si>
  <si>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</si>
  <si>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</si>
  <si>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</si>
  <si>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</si>
  <si>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</si>
  <si>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</si>
  <si>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</si>
  <si>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</si>
  <si>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</si>
  <si>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</si>
  <si>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</si>
  <si>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</si>
  <si>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</si>
  <si>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</si>
  <si>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</si>
  <si>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</si>
  <si>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</si>
  <si>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</si>
  <si>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</si>
  <si>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</si>
  <si>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</si>
  <si>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</si>
  <si>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</si>
  <si>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</si>
  <si>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</si>
  <si>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</si>
  <si>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</si>
  <si>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</si>
  <si>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</si>
  <si>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</si>
  <si>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</si>
  <si>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</si>
  <si>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</si>
  <si>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</si>
  <si>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</si>
  <si>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</si>
  <si>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</si>
  <si>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</si>
  <si>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</si>
  <si>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</si>
  <si>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</si>
  <si>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</si>
  <si>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</si>
  <si>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</si>
  <si>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</si>
  <si>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</si>
  <si>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</si>
  <si>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</si>
  <si>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</si>
  <si>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</si>
  <si>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</si>
  <si>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</si>
  <si>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</si>
  <si>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</si>
  <si>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</si>
  <si>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</si>
  <si>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</si>
  <si>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</si>
  <si>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</si>
  <si>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</si>
  <si>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</si>
  <si>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</si>
  <si>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</si>
  <si>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</si>
  <si>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</si>
  <si>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</si>
  <si>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</si>
  <si>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</si>
  <si>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</si>
  <si>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</si>
  <si>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</si>
  <si>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</si>
  <si>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</si>
  <si>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</si>
  <si>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</si>
  <si>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</si>
  <si>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</si>
  <si>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</si>
  <si>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</si>
  <si>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</si>
  <si>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</si>
  <si>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</si>
  <si>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</si>
  <si>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</si>
  <si>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</si>
  <si>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</si>
  <si>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</si>
  <si>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</si>
  <si>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</si>
  <si>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</si>
  <si>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</si>
  <si>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</si>
  <si>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</si>
  <si>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</si>
  <si>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</si>
  <si>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</si>
  <si>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</si>
  <si>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</si>
  <si>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</si>
  <si>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</si>
  <si>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</si>
  <si>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</si>
  <si>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</si>
  <si>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</si>
  <si>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</si>
  <si>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</si>
  <si>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</si>
  <si>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</si>
  <si>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</si>
  <si>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</si>
  <si>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</si>
  <si>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</si>
  <si>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</si>
  <si>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</si>
  <si>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</si>
  <si>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</si>
  <si>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</si>
  <si>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</si>
  <si>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</si>
  <si>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</si>
  <si>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</si>
  <si>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</si>
  <si>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</si>
  <si>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</si>
  <si>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</si>
  <si>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</si>
  <si>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</si>
  <si>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</si>
  <si>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</si>
  <si>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</si>
  <si>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</si>
  <si>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</si>
  <si>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</si>
  <si>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</si>
  <si>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</si>
  <si>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</si>
  <si>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</si>
  <si>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</si>
  <si>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</si>
  <si>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</si>
  <si>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</si>
  <si>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</si>
  <si>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</si>
  <si>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</si>
  <si>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</si>
  <si>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</si>
  <si>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</si>
  <si>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</si>
  <si>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</si>
  <si>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</si>
  <si>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</si>
  <si>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</si>
  <si>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</si>
  <si>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</si>
  <si>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</si>
  <si>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</si>
  <si>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</si>
  <si>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</si>
  <si>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</si>
  <si>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</si>
  <si>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</si>
  <si>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</si>
  <si>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</si>
  <si>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</si>
  <si>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</si>
  <si>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</si>
  <si>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</si>
  <si>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</si>
  <si>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</si>
  <si>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</si>
  <si>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</si>
  <si>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</si>
  <si>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</si>
  <si>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</si>
  <si>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</si>
  <si>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</si>
  <si>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</si>
  <si>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</si>
  <si>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</si>
  <si>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</si>
  <si>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</si>
  <si>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</si>
  <si>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</si>
  <si>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</si>
  <si>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</si>
  <si>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</si>
  <si>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</si>
  <si>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</si>
  <si>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</si>
  <si>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</si>
  <si>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</si>
  <si>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</si>
  <si>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</si>
  <si>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</si>
  <si>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</si>
  <si>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</si>
  <si>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</si>
  <si>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</si>
  <si>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</si>
  <si>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</si>
  <si>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</si>
  <si>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</si>
  <si>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</si>
  <si>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</si>
  <si>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</si>
  <si>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</si>
  <si>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</si>
  <si>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</si>
  <si>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</si>
  <si>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</si>
  <si>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</si>
  <si>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</si>
  <si>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</si>
  <si>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</si>
  <si>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</si>
  <si>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</si>
  <si>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</si>
  <si>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</si>
  <si>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</si>
  <si>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</si>
  <si>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</si>
  <si>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</si>
  <si>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</si>
  <si>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</si>
  <si>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</si>
  <si>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</si>
  <si>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</si>
  <si>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</si>
  <si>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</si>
  <si>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</si>
  <si>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</si>
  <si>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</si>
  <si>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</si>
  <si>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</si>
  <si>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</si>
  <si>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</si>
  <si>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</si>
  <si>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</si>
  <si>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</si>
  <si>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</si>
  <si>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</si>
  <si>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</si>
  <si>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</si>
  <si>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</si>
  <si>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</si>
  <si>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</si>
  <si>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</si>
  <si>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</si>
  <si>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</si>
  <si>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</si>
  <si>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</si>
  <si>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</si>
  <si>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</si>
  <si>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</si>
  <si>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</si>
  <si>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</si>
  <si>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</si>
  <si>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</si>
  <si>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</si>
  <si>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</si>
  <si>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</si>
  <si>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</si>
  <si>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</si>
  <si>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</si>
  <si>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</si>
  <si>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</si>
  <si>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</si>
  <si>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</si>
  <si>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</si>
  <si>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</si>
  <si>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</si>
  <si>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</si>
  <si>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</si>
  <si>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</si>
  <si>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</si>
  <si>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</si>
  <si>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</si>
  <si>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</si>
  <si>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</si>
  <si>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</si>
  <si>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</si>
  <si>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</si>
  <si>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</si>
  <si>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</si>
  <si>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</si>
  <si>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</si>
  <si>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</si>
  <si>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</si>
  <si>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</si>
  <si>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</si>
  <si>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</si>
  <si>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</si>
  <si>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</si>
  <si>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</si>
  <si>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</si>
  <si>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</si>
  <si>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</si>
  <si>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</si>
  <si>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</si>
  <si>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</si>
  <si>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</si>
  <si>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</si>
  <si>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</si>
  <si>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</si>
  <si>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</si>
  <si>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</si>
  <si>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</si>
  <si>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</si>
  <si>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</si>
  <si>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</si>
  <si>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</si>
  <si>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</si>
  <si>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</si>
  <si>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</si>
  <si>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</si>
  <si>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</si>
  <si>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</si>
  <si>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</si>
  <si>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</si>
  <si>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</si>
  <si>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</si>
  <si>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</si>
  <si>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</si>
  <si>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</si>
  <si>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</si>
  <si>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</si>
  <si>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</si>
  <si>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</si>
  <si>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</si>
  <si>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</si>
  <si>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</si>
  <si>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</si>
  <si>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</si>
  <si>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</si>
  <si>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</si>
  <si>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</si>
  <si>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</si>
  <si>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</si>
  <si>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</si>
  <si>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</si>
  <si>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</si>
  <si>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</si>
  <si>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</si>
  <si>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</si>
  <si>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</si>
  <si>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</si>
  <si>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</si>
  <si>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</si>
  <si>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</si>
  <si>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</si>
  <si>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</si>
  <si>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</si>
  <si>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</si>
  <si>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</si>
  <si>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</si>
  <si>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</si>
  <si>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</si>
  <si>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</si>
  <si>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</si>
  <si>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</si>
  <si>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</si>
  <si>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</si>
  <si>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</si>
  <si>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</si>
  <si>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</si>
  <si>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</si>
  <si>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</si>
  <si>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</si>
  <si>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</si>
  <si>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</si>
  <si>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</si>
  <si>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</si>
  <si>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</si>
  <si>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</si>
  <si>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</si>
  <si>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</si>
  <si>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</si>
  <si>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</si>
  <si>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</si>
  <si>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</si>
  <si>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</si>
  <si>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</si>
  <si>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</si>
  <si>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</si>
  <si>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</si>
  <si>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</si>
  <si>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</si>
  <si>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</si>
  <si>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</si>
  <si>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</si>
  <si>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</si>
  <si>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</si>
  <si>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</si>
  <si>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</si>
  <si>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</si>
  <si>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</si>
  <si>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</si>
  <si>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</si>
  <si>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</si>
  <si>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</si>
  <si>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</si>
  <si>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</si>
  <si>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</si>
  <si>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</si>
  <si>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</si>
  <si>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</si>
  <si>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</si>
  <si>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</si>
  <si>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</si>
  <si>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</si>
  <si>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</si>
  <si>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</si>
  <si>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</si>
  <si>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</si>
  <si>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</si>
  <si>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</si>
  <si>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</si>
  <si>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</si>
  <si>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</si>
  <si>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</si>
  <si>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</si>
  <si>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</si>
  <si>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</si>
  <si>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</si>
  <si>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</si>
  <si>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</si>
  <si>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</si>
  <si>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</si>
  <si>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</si>
  <si>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</si>
  <si>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</si>
  <si>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</si>
  <si>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</si>
  <si>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</si>
  <si>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</si>
  <si>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</si>
  <si>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</si>
  <si>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</si>
  <si>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</si>
  <si>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</si>
  <si>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</si>
  <si>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</si>
  <si>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</si>
  <si>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</si>
  <si>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</si>
  <si>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</si>
  <si>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</si>
  <si>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</si>
  <si>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</si>
  <si>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</si>
  <si>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</si>
  <si>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</si>
  <si>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</si>
  <si>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</si>
  <si>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</si>
  <si>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</si>
  <si>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</si>
  <si>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</si>
  <si>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</si>
  <si>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</si>
  <si>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</si>
  <si>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</si>
  <si>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</si>
  <si>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</si>
  <si>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</si>
  <si>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</si>
  <si>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</si>
  <si>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</si>
  <si>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</si>
  <si>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</si>
  <si>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</si>
  <si>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</si>
  <si>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</si>
  <si>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</si>
  <si>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</si>
  <si>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</si>
  <si>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</si>
  <si>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</si>
  <si>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</si>
  <si>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</si>
  <si>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</si>
  <si>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</si>
  <si>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</si>
  <si>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</si>
  <si>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</si>
  <si>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</si>
  <si>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</si>
  <si>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</si>
  <si>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</si>
  <si>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</si>
  <si>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</si>
  <si>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</si>
  <si>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</si>
  <si>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</si>
  <si>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</si>
  <si>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</si>
  <si>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</si>
  <si>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</si>
  <si>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</si>
  <si>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</si>
  <si>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</si>
  <si>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</si>
  <si>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</si>
  <si>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</si>
  <si>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</si>
  <si>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</si>
  <si>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</si>
  <si>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</si>
  <si>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</si>
  <si>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</si>
  <si>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</si>
  <si>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</si>
  <si>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</si>
  <si>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</si>
  <si>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</si>
  <si>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</si>
  <si>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</si>
  <si>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</si>
  <si>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</si>
  <si>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</si>
  <si>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</si>
  <si>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</si>
  <si>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</si>
  <si>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</si>
  <si>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</si>
  <si>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</si>
  <si>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</si>
  <si>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</si>
  <si>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</si>
  <si>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</si>
  <si>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</si>
  <si>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</si>
  <si>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</si>
  <si>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</si>
  <si>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</si>
  <si>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</si>
  <si>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</si>
  <si>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</si>
  <si>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</si>
  <si>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</si>
  <si>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</si>
  <si>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</si>
  <si>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</si>
  <si>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</si>
  <si>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</si>
  <si>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</si>
  <si>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</si>
  <si>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</si>
  <si>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</si>
  <si>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</si>
  <si>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</si>
  <si>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</si>
  <si>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</si>
  <si>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</si>
  <si>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</si>
  <si>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</si>
  <si>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</si>
  <si>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</si>
  <si>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</si>
  <si>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</si>
  <si>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</si>
  <si>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</si>
  <si>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</si>
  <si>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</si>
  <si>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</si>
  <si>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</si>
  <si>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</si>
  <si>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</si>
  <si>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</si>
  <si>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</si>
  <si>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</si>
  <si>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</si>
  <si>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</si>
  <si>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</si>
  <si>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</si>
  <si>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</si>
  <si>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</si>
  <si>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</si>
  <si>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</si>
  <si>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</si>
  <si>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</si>
  <si>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</si>
  <si>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</si>
  <si>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</si>
  <si>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</si>
  <si>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</si>
  <si>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</si>
  <si>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</si>
  <si>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</si>
  <si>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</si>
  <si>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</si>
  <si>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</si>
  <si>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</si>
  <si>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</si>
  <si>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</si>
  <si>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</si>
  <si>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</si>
  <si>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</si>
  <si>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</si>
  <si>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</si>
  <si>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</si>
  <si>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</si>
  <si>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</si>
  <si>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</si>
  <si>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</si>
  <si>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</si>
  <si>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</si>
  <si>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</si>
  <si>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</si>
  <si>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</si>
  <si>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</si>
  <si>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</si>
  <si>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</si>
  <si>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</si>
  <si>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</si>
  <si>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</si>
  <si>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</si>
  <si>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</si>
  <si>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</si>
  <si>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</si>
  <si>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</si>
  <si>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</si>
  <si>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</si>
  <si>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</si>
  <si>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</si>
  <si>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</si>
  <si>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</si>
  <si>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</si>
  <si>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</si>
  <si>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</si>
  <si>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</si>
  <si>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</si>
  <si>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</si>
  <si>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</si>
  <si>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</si>
  <si>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</si>
  <si>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</si>
  <si>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</si>
  <si>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</si>
  <si>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</si>
  <si>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</si>
  <si>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</si>
  <si>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</si>
  <si>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</si>
  <si>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</si>
  <si>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</si>
  <si>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</si>
  <si>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</si>
  <si>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</si>
  <si>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</si>
  <si>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</si>
  <si>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</si>
  <si>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</si>
  <si>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</si>
  <si>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</si>
  <si>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</si>
  <si>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</si>
  <si>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</si>
  <si>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</si>
  <si>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</si>
  <si>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</si>
  <si>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</si>
  <si>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</si>
  <si>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</si>
  <si>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</si>
  <si>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</si>
  <si>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</si>
  <si>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</si>
  <si>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</si>
  <si>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</si>
  <si>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</si>
  <si>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</si>
  <si>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</si>
  <si>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</si>
  <si>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</si>
  <si>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</si>
  <si>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</si>
  <si>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</si>
  <si>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</si>
  <si>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</si>
  <si>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</si>
  <si>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</si>
  <si>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</si>
  <si>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</si>
  <si>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</si>
  <si>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</si>
  <si>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</si>
  <si>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</si>
  <si>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</si>
  <si>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</si>
  <si>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</si>
  <si>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</si>
  <si>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</si>
  <si>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</si>
  <si>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</si>
  <si>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</si>
  <si>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</si>
  <si>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</si>
  <si>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</si>
  <si>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</si>
  <si>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</si>
  <si>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</si>
  <si>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</si>
  <si>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</si>
  <si>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</si>
  <si>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</si>
  <si>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</si>
  <si>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</si>
  <si>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</si>
  <si>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</si>
  <si>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</si>
  <si>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</si>
  <si>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</si>
  <si>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</si>
  <si>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</si>
  <si>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</si>
  <si>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</si>
  <si>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</si>
  <si>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</si>
  <si>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</si>
  <si>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</si>
  <si>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</si>
  <si>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</si>
  <si>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</si>
  <si>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</si>
  <si>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</si>
  <si>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</si>
  <si>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</si>
  <si>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</si>
  <si>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</si>
  <si>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</si>
  <si>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</si>
  <si>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</si>
  <si>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</si>
  <si>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</si>
  <si>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</si>
  <si>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</si>
  <si>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</si>
  <si>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</si>
  <si>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</si>
  <si>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</si>
  <si>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</si>
  <si>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</si>
  <si>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</si>
  <si>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</si>
  <si>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</si>
  <si>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</si>
  <si>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</si>
  <si>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</si>
  <si>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</si>
  <si>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</si>
  <si>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</si>
  <si>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</si>
  <si>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</si>
  <si>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</si>
  <si>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</si>
  <si>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</si>
  <si>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</si>
  <si>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</si>
  <si>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</si>
  <si>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</si>
  <si>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</si>
  <si>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</si>
  <si>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</si>
  <si>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</si>
  <si>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</si>
  <si>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</si>
  <si>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</si>
  <si>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</si>
  <si>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</si>
  <si>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</si>
  <si>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</si>
  <si>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</si>
  <si>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</si>
  <si>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</si>
  <si>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</si>
  <si>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</si>
  <si>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</si>
  <si>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</si>
  <si>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</si>
  <si>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</si>
  <si>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</si>
  <si>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</si>
  <si>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</si>
  <si>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</si>
  <si>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</si>
  <si>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</si>
  <si>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</si>
  <si>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</si>
  <si>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</si>
  <si>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</si>
  <si>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</si>
  <si>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</si>
  <si>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</si>
  <si>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</si>
  <si>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</si>
  <si>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</si>
  <si>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</si>
  <si>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</si>
  <si>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</si>
  <si>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</si>
  <si>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</si>
  <si>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</si>
  <si>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</si>
  <si>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</si>
  <si>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</si>
  <si>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</si>
  <si>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</si>
  <si>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</si>
  <si>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</si>
  <si>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</si>
  <si>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</si>
  <si>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</si>
  <si>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</si>
  <si>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</si>
  <si>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</si>
  <si>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</si>
  <si>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</si>
  <si>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</si>
  <si>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</si>
  <si>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</si>
  <si>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</si>
  <si>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</si>
  <si>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</si>
  <si>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</si>
  <si>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</si>
  <si>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</si>
  <si>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</si>
  <si>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</si>
  <si>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</si>
  <si>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</si>
  <si>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</si>
  <si>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</si>
  <si>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</si>
  <si>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</si>
  <si>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</si>
  <si>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</si>
  <si>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</si>
  <si>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</si>
  <si>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</si>
  <si>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</si>
  <si>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</si>
  <si>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</si>
  <si>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</si>
  <si>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</si>
  <si>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</si>
  <si>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</si>
  <si>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</si>
  <si>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</si>
  <si>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</si>
  <si>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</si>
  <si>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</si>
  <si>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</si>
  <si>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</si>
  <si>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</si>
  <si>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</si>
  <si>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</si>
  <si>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</si>
  <si>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</si>
  <si>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</si>
  <si>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</si>
  <si>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</si>
  <si>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</si>
  <si>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</si>
  <si>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</si>
  <si>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</si>
  <si>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</si>
  <si>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</si>
  <si>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</si>
  <si>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</si>
  <si>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</si>
  <si>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</si>
  <si>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</si>
  <si>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</si>
  <si>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</si>
  <si>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</si>
  <si>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</si>
  <si>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</si>
  <si>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</si>
  <si>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</si>
  <si>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</si>
  <si>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</si>
  <si>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</si>
  <si>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</si>
  <si>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</si>
  <si>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</si>
  <si>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</si>
  <si>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</si>
  <si>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</si>
  <si>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</si>
  <si>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</si>
  <si>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</si>
  <si>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</si>
  <si>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</si>
  <si>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</si>
  <si>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</si>
  <si>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</si>
  <si>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</si>
  <si>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</si>
  <si>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</si>
  <si>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</si>
  <si>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</si>
  <si>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</si>
  <si>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</si>
  <si>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</si>
  <si>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</si>
  <si>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</si>
  <si>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</si>
  <si>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</si>
  <si>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</si>
  <si>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</si>
  <si>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</si>
  <si>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</si>
  <si>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</si>
  <si>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</si>
  <si>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</si>
  <si>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</si>
  <si>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</si>
  <si>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</si>
  <si>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</si>
  <si>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</si>
  <si>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</si>
  <si>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</si>
  <si>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</si>
  <si>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</si>
  <si>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</si>
  <si>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</si>
  <si>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</si>
  <si>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</si>
  <si>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</si>
  <si>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</si>
  <si>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</si>
  <si>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</si>
  <si>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</si>
  <si>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</si>
  <si>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</si>
  <si>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</si>
  <si>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</si>
  <si>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</si>
  <si>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</si>
  <si>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</si>
  <si>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</si>
  <si>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</si>
  <si>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</si>
  <si>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</si>
  <si>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</si>
  <si>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</si>
  <si>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</si>
  <si>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</si>
  <si>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</si>
  <si>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</si>
  <si>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</si>
  <si>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</si>
  <si>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</si>
  <si>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</si>
  <si>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</si>
  <si>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</si>
  <si>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</si>
  <si>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</si>
  <si>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</si>
  <si>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</si>
  <si>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</si>
  <si>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</si>
  <si>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</si>
  <si>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</si>
  <si>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</si>
  <si>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</si>
  <si>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</si>
  <si>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</si>
  <si>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</si>
  <si>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</si>
  <si>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</si>
  <si>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</si>
  <si>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</si>
  <si>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</si>
  <si>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</si>
  <si>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</si>
  <si>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</si>
  <si>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</si>
  <si>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</si>
  <si>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</si>
  <si>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</si>
  <si>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</si>
  <si>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</si>
  <si>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</si>
  <si>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</si>
  <si>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</si>
  <si>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</si>
  <si>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</si>
  <si>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</si>
  <si>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</si>
  <si>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</si>
  <si>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</si>
  <si>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</si>
  <si>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</si>
  <si>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</si>
  <si>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</si>
  <si>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</si>
  <si>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</si>
  <si>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</si>
  <si>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</si>
  <si>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</si>
  <si>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</si>
  <si>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</si>
  <si>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</si>
  <si>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</si>
  <si>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</si>
  <si>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</si>
  <si>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</si>
  <si>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</si>
  <si>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</si>
  <si>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</si>
  <si>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</si>
  <si>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</si>
  <si>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</si>
  <si>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</si>
  <si>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</si>
  <si>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</si>
  <si>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</si>
  <si>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</si>
  <si>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</si>
  <si>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</si>
  <si>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</si>
  <si>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</si>
  <si>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</si>
  <si>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</si>
  <si>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</si>
  <si>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</si>
  <si>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</si>
  <si>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</si>
  <si>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</si>
  <si>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</si>
  <si>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</si>
  <si>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</si>
  <si>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</si>
  <si>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</si>
  <si>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</si>
  <si>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</si>
  <si>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</si>
  <si>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</si>
  <si>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</si>
  <si>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</si>
  <si>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</si>
  <si>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</si>
  <si>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</si>
  <si>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</si>
  <si>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</si>
  <si>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</si>
  <si>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</si>
  <si>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</si>
  <si>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</si>
  <si>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</si>
  <si>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</si>
  <si>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</si>
  <si>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</si>
  <si>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</si>
  <si>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</si>
  <si>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</si>
  <si>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</si>
  <si>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</si>
  <si>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</si>
  <si>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</si>
  <si>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</si>
  <si>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</si>
  <si>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</si>
  <si>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</si>
  <si>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</si>
  <si>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</si>
  <si>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</si>
  <si>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</si>
  <si>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</si>
  <si>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</si>
  <si>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</si>
  <si>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</si>
  <si>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</si>
  <si>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</si>
  <si>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</si>
  <si>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</si>
  <si>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</si>
  <si>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</si>
  <si>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</si>
  <si>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</si>
  <si>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</si>
  <si>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</si>
  <si>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</si>
  <si>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</si>
  <si>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</si>
  <si>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</si>
  <si>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</si>
  <si>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</si>
  <si>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</si>
  <si>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</si>
  <si>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</si>
  <si>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</si>
  <si>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</si>
  <si>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</si>
  <si>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</si>
  <si>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</si>
  <si>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</si>
  <si>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</si>
  <si>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</si>
  <si>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</si>
  <si>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</si>
  <si>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</si>
  <si>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</si>
  <si>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</si>
  <si>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</si>
  <si>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</si>
  <si>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</si>
  <si>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</si>
  <si>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</si>
  <si>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</si>
  <si>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</si>
  <si>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</si>
  <si>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</si>
  <si>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</si>
  <si>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</si>
  <si>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</si>
  <si>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</si>
  <si>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</si>
  <si>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</si>
  <si>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</si>
  <si>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</si>
  <si>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</si>
  <si>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</si>
  <si>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</si>
  <si>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</si>
  <si>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</si>
  <si>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</si>
  <si>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</si>
  <si>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</si>
  <si>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</si>
  <si>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</si>
  <si>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</si>
  <si>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</si>
  <si>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</si>
  <si>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</si>
  <si>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</si>
  <si>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</si>
  <si>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</si>
  <si>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</si>
  <si>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</si>
  <si>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</si>
  <si>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</si>
  <si>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</si>
  <si>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</si>
  <si>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</si>
  <si>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</si>
  <si>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</si>
  <si>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</si>
  <si>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</si>
  <si>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</si>
  <si>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</si>
  <si>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</si>
  <si>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</si>
  <si>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</si>
  <si>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</si>
  <si>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</si>
  <si>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</si>
  <si>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</si>
  <si>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</si>
  <si>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</si>
  <si>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</si>
  <si>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</si>
  <si>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</si>
  <si>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</si>
  <si>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</si>
  <si>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</si>
  <si>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</si>
  <si>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</si>
  <si>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</si>
  <si>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</si>
  <si>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</si>
  <si>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</si>
  <si>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</si>
  <si>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</si>
  <si>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</si>
  <si>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</si>
  <si>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</si>
  <si>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</si>
  <si>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</si>
  <si>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</si>
  <si>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</si>
  <si>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</si>
  <si>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</si>
  <si>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</si>
  <si>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</si>
  <si>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</si>
  <si>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</si>
  <si>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</si>
  <si>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</si>
  <si>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</si>
  <si>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</si>
  <si>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</si>
  <si>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</si>
  <si>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</si>
  <si>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</si>
  <si>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</si>
  <si>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</si>
  <si>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</si>
  <si>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</si>
  <si>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</si>
  <si>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</si>
  <si>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</si>
  <si>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</si>
  <si>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</si>
  <si>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</si>
  <si>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</si>
  <si>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</si>
  <si>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</si>
  <si>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</si>
  <si>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</si>
  <si>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</si>
  <si>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</si>
  <si>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</si>
  <si>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</si>
  <si>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</si>
  <si>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</si>
  <si>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</si>
  <si>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</si>
  <si>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</si>
  <si>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</si>
  <si>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</si>
  <si>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</si>
  <si>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</si>
  <si>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</si>
  <si>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</si>
  <si>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</si>
  <si>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</si>
  <si>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</si>
  <si>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</si>
  <si>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</si>
  <si>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</si>
  <si>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</si>
  <si>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</si>
  <si>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</si>
  <si>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</si>
  <si>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</si>
  <si>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</si>
  <si>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</si>
  <si>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</si>
  <si>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</si>
  <si>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</si>
  <si>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</si>
  <si>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</si>
  <si>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</si>
  <si>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</si>
  <si>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</si>
  <si>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</si>
  <si>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</si>
  <si>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</si>
  <si>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</si>
  <si>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</si>
  <si>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</si>
  <si>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</si>
  <si>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</si>
  <si>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</si>
  <si>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</si>
  <si>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</si>
  <si>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</si>
  <si>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</si>
  <si>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</si>
  <si>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</si>
  <si>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</si>
  <si>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</si>
  <si>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</si>
  <si>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</si>
  <si>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</si>
  <si>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</si>
  <si>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</si>
  <si>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</si>
  <si>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</si>
  <si>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</si>
  <si>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</si>
  <si>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</si>
  <si>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</si>
  <si>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</si>
  <si>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</si>
  <si>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</si>
  <si>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</si>
  <si>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</si>
  <si>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</si>
  <si>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</si>
  <si>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</si>
  <si>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</si>
  <si>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</si>
  <si>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</si>
  <si>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</si>
  <si>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</si>
  <si>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</si>
  <si>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</si>
  <si>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</si>
  <si>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</si>
  <si>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</si>
  <si>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</si>
  <si>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</si>
  <si>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</si>
  <si>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</si>
  <si>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</si>
  <si>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</si>
  <si>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</si>
  <si>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</si>
  <si>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</si>
  <si>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</si>
  <si>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</si>
  <si>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</si>
  <si>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</si>
  <si>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</si>
  <si>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</si>
  <si>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</si>
  <si>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</si>
  <si>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</si>
  <si>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</si>
  <si>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</si>
  <si>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</si>
  <si>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</si>
  <si>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</si>
  <si>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</si>
  <si>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</si>
  <si>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</si>
  <si>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</si>
  <si>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</si>
  <si>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</si>
  <si>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</si>
  <si>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</si>
  <si>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</si>
  <si>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</si>
  <si>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</si>
  <si>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</si>
  <si>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</si>
  <si>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</si>
  <si>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</si>
  <si>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</si>
  <si>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</si>
  <si>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</si>
  <si>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</si>
  <si>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</si>
  <si>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</si>
  <si>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</si>
  <si>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</si>
  <si>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</si>
  <si>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</si>
  <si>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</si>
  <si>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</si>
  <si>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</si>
  <si>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</si>
  <si>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</si>
  <si>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</si>
  <si>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</si>
  <si>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</si>
  <si>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</si>
  <si>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</si>
  <si>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</si>
  <si>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</si>
  <si>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</si>
  <si>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</si>
  <si>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</si>
  <si>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</si>
  <si>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</si>
  <si>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</si>
  <si>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</si>
  <si>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</si>
  <si>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</si>
  <si>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</si>
  <si>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</si>
  <si>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</si>
  <si>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</si>
  <si>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</si>
  <si>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</si>
  <si>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</si>
  <si>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</si>
  <si>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</si>
  <si>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</si>
  <si>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</si>
  <si>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</si>
  <si>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</si>
  <si>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</si>
  <si>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</si>
  <si>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</si>
  <si>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</si>
  <si>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</si>
  <si>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</si>
  <si>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</si>
  <si>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</si>
  <si>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</si>
  <si>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</si>
  <si>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</si>
  <si>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</si>
  <si>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</si>
  <si>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</si>
  <si>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</si>
  <si>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</si>
  <si>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</si>
  <si>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</si>
  <si>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</si>
  <si>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</si>
  <si>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</si>
  <si>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</si>
  <si>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</si>
  <si>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</si>
  <si>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</si>
  <si>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</si>
  <si>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</si>
  <si>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</si>
  <si>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</si>
  <si>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</si>
  <si>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</si>
  <si>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</si>
  <si>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</si>
  <si>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</si>
  <si>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</si>
  <si>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</si>
  <si>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</si>
  <si>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</si>
  <si>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</si>
  <si>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</si>
  <si>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</si>
  <si>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</si>
  <si>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</si>
  <si>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</si>
  <si>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</si>
  <si>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</si>
  <si>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</si>
  <si>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</si>
  <si>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</si>
  <si>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</si>
  <si>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</si>
  <si>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</si>
  <si>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</si>
  <si>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</si>
  <si>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</si>
  <si>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</si>
  <si>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</si>
  <si>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</si>
  <si>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</si>
  <si>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</si>
  <si>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</si>
  <si>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</si>
  <si>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</si>
  <si>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</si>
  <si>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</si>
  <si>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</si>
  <si>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</si>
  <si>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</si>
  <si>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</si>
  <si>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</si>
  <si>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</si>
  <si>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</si>
  <si>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</si>
  <si>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</si>
  <si>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</si>
  <si>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</si>
  <si>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</si>
  <si>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</si>
  <si>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</si>
  <si>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</si>
  <si>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</si>
  <si>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</si>
  <si>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</si>
  <si>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</si>
  <si>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</si>
  <si>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</si>
  <si>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</si>
  <si>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</si>
  <si>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</si>
  <si>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</si>
  <si>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</si>
  <si>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</si>
  <si>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</si>
  <si>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</si>
  <si>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</si>
  <si>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</si>
  <si>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</si>
  <si>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</si>
  <si>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</si>
  <si>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</si>
  <si>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</si>
  <si>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</si>
  <si>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</si>
  <si>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</si>
  <si>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</si>
  <si>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</si>
  <si>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</si>
  <si>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</si>
  <si>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</si>
  <si>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</si>
  <si>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</si>
  <si>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</si>
  <si>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</si>
  <si>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</si>
  <si>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</si>
  <si>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</si>
  <si>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</si>
  <si>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</si>
  <si>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</si>
  <si>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</si>
  <si>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</si>
  <si>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</si>
  <si>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</si>
  <si>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</si>
  <si>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</si>
  <si>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</si>
  <si>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</si>
  <si>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</si>
  <si>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</si>
  <si>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</si>
  <si>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</si>
  <si>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</si>
  <si>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</si>
  <si>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</si>
  <si>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</si>
  <si>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</si>
  <si>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</si>
  <si>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</si>
  <si>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</si>
  <si>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M03 Sep</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</si>
</sst>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ont>
    <font>
      <sz val="10"/>
      <color indexed="10"/>
      <name val="ARIAL"/>
    </font>
    <font>
      <sz val="10"/>
      <color indexed="8"/>
      <name val="ARIAL"/>
    </font>
    <font>
      <sz val="10"/>
      <color indexed="17"/>
      <name val="ARIAL"/>
    </font>
    <font>
      <b/>
      <sz val="10"/>
      <color indexed="8"/>
      <name val="ARIAL"/>
    </font>
    <font>
      <sz val="8"/>
      <color rgb="FF000000"/>
      <name val="ARIAL"/>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opLeftCell="A3151" zoomScale="75" workbookViewId="0">
      <selection activeCell="J3171" sqref="J3171"/>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M03 Sep</v>
      </c>
      <c r="J9" s="20" t="str">
        <f>CONCATENATE("Actual Month ",B10)</f>
        <v>Actual Month M03 Sep</v>
      </c>
      <c r="K9" s="1" t="s">
        <v>4649</v>
      </c>
    </row>
    <row r="10" spans="1:21" ht="12.95" customHeight="1" x14ac:dyDescent="0.2">
      <c r="A10" s="16">
        <v>2016</v>
      </c>
      <c r="B10" s="16" t="s">
        <v>5660</v>
      </c>
      <c r="C10" s="16" t="s">
        <v>4107</v>
      </c>
      <c r="D10" s="5" t="s">
        <v>4650</v>
      </c>
      <c r="E10" s="5" t="s">
        <v>4651</v>
      </c>
      <c r="F10" s="18"/>
      <c r="G10" s="7" t="s">
        <v>4652</v>
      </c>
      <c r="H10" s="8" t="s">
        <v>4653</v>
      </c>
      <c r="I10" s="21"/>
      <c r="J10" s="21"/>
      <c r="K10" s="12" t="s">
        <v>4654</v>
      </c>
      <c r="R10" s="17">
        <v>2004</v>
      </c>
      <c r="S10" s="27" t="s">
        <v>5647</v>
      </c>
      <c r="T10" s="12" t="s">
        <v>4290</v>
      </c>
      <c r="U10" t="str">
        <f>CONCATENATE(C10,"_OSA_",A10,"_",LEFT(B10,3))</f>
        <v>FS163_OSA_2016_M03</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164096</v>
      </c>
      <c r="K35" s="12" t="s">
        <v>1549</v>
      </c>
      <c r="S35" s="27" t="s">
        <v>4049</v>
      </c>
      <c r="T35" s="12" t="s">
        <v>4315</v>
      </c>
    </row>
    <row r="36" spans="5:20" ht="12.95" customHeight="1" x14ac:dyDescent="0.2">
      <c r="E36" s="5" t="s">
        <v>4651</v>
      </c>
      <c r="G36" s="5" t="s">
        <v>1550</v>
      </c>
      <c r="H36" s="9" t="s">
        <v>1551</v>
      </c>
      <c r="I36" s="22">
        <v>0</v>
      </c>
      <c r="J36" s="22">
        <v>87094</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269645</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c r="J49" s="22">
        <v>59644</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580479</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580479</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-580479</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-580479</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-580479</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-580479</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62617</v>
      </c>
      <c r="K102" s="12" t="s">
        <v>1700</v>
      </c>
      <c r="S102" s="27" t="s">
        <v>4111</v>
      </c>
      <c r="T102" s="12" t="s">
        <v>4315</v>
      </c>
    </row>
    <row r="103" spans="5:20" ht="12.95" customHeight="1" x14ac:dyDescent="0.2">
      <c r="E103" s="5" t="s">
        <v>1674</v>
      </c>
      <c r="G103" s="5" t="s">
        <v>1550</v>
      </c>
      <c r="H103" s="9" t="s">
        <v>1551</v>
      </c>
      <c r="I103" s="22">
        <v>0</v>
      </c>
      <c r="J103" s="22">
        <v>37255</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34269</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134141</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134141</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-134141</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-134141</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-134141</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-134141</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1220380</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18507</v>
      </c>
      <c r="K149" s="12" t="s">
        <v>1749</v>
      </c>
      <c r="S149" s="27" t="s">
        <v>4155</v>
      </c>
      <c r="T149" s="12" t="s">
        <v>4362</v>
      </c>
    </row>
    <row r="150" spans="5:20" ht="12.95" customHeight="1" x14ac:dyDescent="0.2">
      <c r="E150" s="5" t="s">
        <v>1743</v>
      </c>
      <c r="G150" s="5" t="s">
        <v>4670</v>
      </c>
      <c r="H150" s="9" t="s">
        <v>4671</v>
      </c>
      <c r="I150" s="22">
        <v>0</v>
      </c>
      <c r="J150" s="22">
        <v>55369</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0</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95012</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1389268</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1389268</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1389268</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c r="J169" s="22">
        <v>479588</v>
      </c>
      <c r="K169" s="12" t="s">
        <v>1769</v>
      </c>
      <c r="S169" s="27" t="s">
        <v>4175</v>
      </c>
      <c r="T169" s="12" t="s">
        <v>4382</v>
      </c>
    </row>
    <row r="170" spans="5:20" ht="12.95" customHeight="1" x14ac:dyDescent="0.2">
      <c r="E170" s="5" t="s">
        <v>1743</v>
      </c>
      <c r="G170" s="5" t="s">
        <v>1550</v>
      </c>
      <c r="H170" s="9" t="s">
        <v>1551</v>
      </c>
      <c r="I170" s="22"/>
      <c r="J170" s="22">
        <v>183212</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459927</v>
      </c>
      <c r="K182" s="12" t="s">
        <v>1782</v>
      </c>
      <c r="S182" s="27" t="s">
        <v>4188</v>
      </c>
      <c r="T182" s="12" t="s">
        <v>4395</v>
      </c>
    </row>
    <row r="183" spans="5:20" ht="12.95" customHeight="1" x14ac:dyDescent="0.2">
      <c r="E183" s="5" t="s">
        <v>1743</v>
      </c>
      <c r="G183" s="5" t="s">
        <v>1589</v>
      </c>
      <c r="H183" s="9" t="s">
        <v>1590</v>
      </c>
      <c r="I183" s="22">
        <v>0</v>
      </c>
      <c r="J183" s="22">
        <v>2880406</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4003133</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4003133</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-2613865</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-2613865</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-2613865</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-2613865</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86889</v>
      </c>
      <c r="K236" s="12" t="s">
        <v>1838</v>
      </c>
      <c r="S236" s="27" t="s">
        <v>4241</v>
      </c>
      <c r="T236" s="12" t="s">
        <v>4449</v>
      </c>
    </row>
    <row r="237" spans="5:20" ht="12.95" customHeight="1" x14ac:dyDescent="0.2">
      <c r="E237" s="5" t="s">
        <v>1812</v>
      </c>
      <c r="G237" s="5" t="s">
        <v>1550</v>
      </c>
      <c r="H237" s="9" t="s">
        <v>1551</v>
      </c>
      <c r="I237" s="22">
        <v>0</v>
      </c>
      <c r="J237" s="22">
        <v>65964</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30498</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183351</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183351</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-183351</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-183351</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-183351</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-183351</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46524</v>
      </c>
      <c r="K303" s="12" t="s">
        <v>1907</v>
      </c>
      <c r="T303" s="12" t="s">
        <v>4449</v>
      </c>
    </row>
    <row r="304" spans="5:20" ht="12.95" customHeight="1" x14ac:dyDescent="0.2">
      <c r="E304" s="5" t="s">
        <v>1881</v>
      </c>
      <c r="G304" s="5" t="s">
        <v>1550</v>
      </c>
      <c r="H304" s="9" t="s">
        <v>1551</v>
      </c>
      <c r="I304" s="22">
        <v>0</v>
      </c>
      <c r="J304" s="22">
        <v>41685</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25030</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113239</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113239</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-113239</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-113239</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-113239</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-113239</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2158</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2158</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2158</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2158</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0</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32578</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32578</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32578</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-30420</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-30420</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-30420</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-30420</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360544</v>
      </c>
      <c r="K437" s="12" t="s">
        <v>2045</v>
      </c>
      <c r="T437" s="12" t="s">
        <v>4449</v>
      </c>
    </row>
    <row r="438" spans="5:20" ht="12.95" customHeight="1" x14ac:dyDescent="0.2">
      <c r="E438" s="5" t="s">
        <v>2019</v>
      </c>
      <c r="G438" s="5" t="s">
        <v>1550</v>
      </c>
      <c r="H438" s="9" t="s">
        <v>1551</v>
      </c>
      <c r="I438" s="22">
        <v>0</v>
      </c>
      <c r="J438" s="22">
        <v>152498</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425487</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938529</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938529</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-938529</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-938529</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-938529</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-938529</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200998</v>
      </c>
      <c r="K571" s="12" t="s">
        <v>2183</v>
      </c>
      <c r="T571" s="12" t="s">
        <v>4516</v>
      </c>
    </row>
    <row r="572" spans="5:20" ht="12.95" customHeight="1" x14ac:dyDescent="0.2">
      <c r="E572" s="5" t="s">
        <v>2157</v>
      </c>
      <c r="G572" s="5" t="s">
        <v>1550</v>
      </c>
      <c r="H572" s="9" t="s">
        <v>1551</v>
      </c>
      <c r="I572" s="22">
        <v>0</v>
      </c>
      <c r="J572" s="22">
        <v>92469</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14806</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308273</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308273</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-308273</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-308273</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-308273</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-308273</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35963</v>
      </c>
      <c r="K1040" s="12" t="s">
        <v>1043</v>
      </c>
      <c r="T1040" s="12" t="s">
        <v>1378</v>
      </c>
    </row>
    <row r="1041" spans="5:20" ht="12.95" customHeight="1" x14ac:dyDescent="0.2">
      <c r="E1041" s="5" t="s">
        <v>1017</v>
      </c>
      <c r="G1041" s="5" t="s">
        <v>1550</v>
      </c>
      <c r="H1041" s="9" t="s">
        <v>1551</v>
      </c>
      <c r="I1041" s="22">
        <v>0</v>
      </c>
      <c r="J1041" s="22">
        <v>14483</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50446</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50446</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-50446</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-50446</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-50446</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-50446</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1404</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1404</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1404</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1404</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1404</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1404</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1404</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1404</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5274</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5274</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5274</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5274</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5274</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5274</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5274</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5274</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328499</v>
      </c>
      <c r="K1442" s="12" t="s">
        <v>3080</v>
      </c>
      <c r="T1442" s="12" t="s">
        <v>1378</v>
      </c>
    </row>
    <row r="1443" spans="5:20" ht="12.95" customHeight="1" x14ac:dyDescent="0.2">
      <c r="E1443" s="5" t="s">
        <v>3054</v>
      </c>
      <c r="G1443" s="5" t="s">
        <v>1550</v>
      </c>
      <c r="H1443" s="9" t="s">
        <v>1551</v>
      </c>
      <c r="I1443" s="22">
        <v>0</v>
      </c>
      <c r="J1443" s="22">
        <v>145370</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24579</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498448</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498448</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-498448</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-498448</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-498448</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-498448</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65310</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614</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351</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66275</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66275</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66275</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56154</v>
      </c>
      <c r="K1643" s="12" t="s">
        <v>142</v>
      </c>
      <c r="T1643" s="12" t="s">
        <v>1445</v>
      </c>
    </row>
    <row r="1644" spans="5:20" ht="12.95" customHeight="1" x14ac:dyDescent="0.2">
      <c r="E1644" s="5" t="s">
        <v>116</v>
      </c>
      <c r="G1644" s="5" t="s">
        <v>1550</v>
      </c>
      <c r="H1644" s="9" t="s">
        <v>1551</v>
      </c>
      <c r="I1644" s="22">
        <v>0</v>
      </c>
      <c r="J1644" s="22">
        <v>12729</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68883</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68883</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-2608</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-2608</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-2608</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-2608</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10150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10150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10150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10150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58863</v>
      </c>
      <c r="K1710" s="12" t="s">
        <v>211</v>
      </c>
      <c r="T1710" s="12" t="s">
        <v>1512</v>
      </c>
    </row>
    <row r="1711" spans="5:20" ht="12.95" customHeight="1" x14ac:dyDescent="0.2">
      <c r="E1711" s="5" t="s">
        <v>185</v>
      </c>
      <c r="G1711" s="5" t="s">
        <v>1550</v>
      </c>
      <c r="H1711" s="9" t="s">
        <v>1551</v>
      </c>
      <c r="I1711" s="22">
        <v>0</v>
      </c>
      <c r="J1711" s="22">
        <v>32272</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1428</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92563</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92563</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-82413</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-82413</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-82413</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-82413</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0</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0</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0</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0</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30102</v>
      </c>
      <c r="K2112" s="12" t="s">
        <v>3811</v>
      </c>
      <c r="T2112" s="12" t="s">
        <v>3191</v>
      </c>
    </row>
    <row r="2113" spans="5:20" ht="12.95" customHeight="1" x14ac:dyDescent="0.2">
      <c r="E2113" s="5" t="s">
        <v>599</v>
      </c>
      <c r="G2113" s="5" t="s">
        <v>1550</v>
      </c>
      <c r="H2113" s="9" t="s">
        <v>1551</v>
      </c>
      <c r="I2113" s="22">
        <v>0</v>
      </c>
      <c r="J2113" s="22">
        <v>5852</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5221</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41175</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41175</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-41175</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-41175</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-41175</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-41175</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810161</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0</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810161</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810161</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810161</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361627</v>
      </c>
      <c r="K2447" s="12" t="s">
        <v>2429</v>
      </c>
      <c r="T2447" s="12" t="s">
        <v>3325</v>
      </c>
    </row>
    <row r="2448" spans="5:20" ht="12.95" customHeight="1" x14ac:dyDescent="0.2">
      <c r="E2448" s="5" t="s">
        <v>2403</v>
      </c>
      <c r="G2448" s="5" t="s">
        <v>1550</v>
      </c>
      <c r="H2448" s="9" t="s">
        <v>1551</v>
      </c>
      <c r="I2448" s="22">
        <v>0</v>
      </c>
      <c r="J2448" s="22">
        <v>196125</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34084</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21362</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613198</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613198</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196963</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196963</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196963</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196963</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517731</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517731</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517731</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517731</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c r="J2715" s="22">
        <v>278950</v>
      </c>
      <c r="K2715" s="12" t="s">
        <v>2705</v>
      </c>
      <c r="T2715" s="12" t="s">
        <v>3392</v>
      </c>
    </row>
    <row r="2716" spans="5:20" ht="12.95" customHeight="1" x14ac:dyDescent="0.2">
      <c r="E2716" s="5" t="s">
        <v>2679</v>
      </c>
      <c r="G2716" s="5" t="s">
        <v>1550</v>
      </c>
      <c r="H2716" s="9" t="s">
        <v>1551</v>
      </c>
      <c r="I2716" s="22">
        <v>0</v>
      </c>
      <c r="J2716" s="22">
        <v>129437</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408387</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408387</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109344</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109344</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109344</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109344</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57</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57</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57</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57</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177518</v>
      </c>
      <c r="K2782" s="12" t="s">
        <v>2774</v>
      </c>
      <c r="T2782" s="12" t="s">
        <v>3459</v>
      </c>
    </row>
    <row r="2783" spans="5:20" ht="12.95" customHeight="1" x14ac:dyDescent="0.2">
      <c r="E2783" s="5" t="s">
        <v>2748</v>
      </c>
      <c r="G2783" s="5" t="s">
        <v>1550</v>
      </c>
      <c r="H2783" s="9" t="s">
        <v>1551</v>
      </c>
      <c r="I2783" s="22">
        <v>0</v>
      </c>
      <c r="J2783" s="22">
        <v>55260</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23298</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62176</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318252</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318252</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-318195</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-318195</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-318195</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-318195</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1163403</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8076692</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9240095</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9240095</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9240095</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617606</v>
      </c>
      <c r="K3184" s="12" t="s">
        <v>4917</v>
      </c>
      <c r="T3184" s="12" t="s">
        <v>3526</v>
      </c>
    </row>
    <row r="3185" spans="5:20" ht="12.95" customHeight="1" x14ac:dyDescent="0.2">
      <c r="E3185" s="5" t="s">
        <v>4891</v>
      </c>
      <c r="G3185" s="5" t="s">
        <v>1550</v>
      </c>
      <c r="H3185" s="9" t="s">
        <v>1551</v>
      </c>
      <c r="I3185" s="22">
        <v>0</v>
      </c>
      <c r="J3185" s="22">
        <v>343620</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581540</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1542766</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1542766</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7697329</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7697329</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7697329</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7697329</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24230</v>
      </c>
      <c r="K3385" s="12" t="s">
        <v>5124</v>
      </c>
      <c r="T3385" s="12" t="s">
        <v>3593</v>
      </c>
    </row>
    <row r="3386" spans="5:20" ht="12.95" customHeight="1" x14ac:dyDescent="0.2">
      <c r="E3386" s="5" t="s">
        <v>5098</v>
      </c>
      <c r="G3386" s="5" t="s">
        <v>1550</v>
      </c>
      <c r="H3386" s="9" t="s">
        <v>1551</v>
      </c>
      <c r="I3386" s="22">
        <v>0</v>
      </c>
      <c r="J3386" s="22">
        <v>11920</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215688</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0</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251838</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251838</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-251838</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-251838</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-251838</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-251838</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1220380</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2491295</v>
      </c>
      <c r="K3899" s="15" t="s">
        <v>3962</v>
      </c>
      <c r="T3899" s="12" t="s">
        <v>3705</v>
      </c>
    </row>
    <row r="3900" spans="4:20" ht="12.95" customHeight="1" x14ac:dyDescent="0.2">
      <c r="E3900" s="1" t="s">
        <v>3958</v>
      </c>
      <c r="G3900" s="1" t="s">
        <v>4664</v>
      </c>
      <c r="H3900" s="11" t="s">
        <v>4665</v>
      </c>
      <c r="I3900" s="14">
        <f>SUMIF($G$10:$G3899,$G3900,I$10:I3900)</f>
        <v>0</v>
      </c>
      <c r="J3900" s="14">
        <f>SUMIF($G$10:$G3899,$G3900,J$10:J3900)</f>
        <v>68872</v>
      </c>
      <c r="K3900" s="15" t="s">
        <v>3963</v>
      </c>
      <c r="T3900" s="12" t="s">
        <v>3706</v>
      </c>
    </row>
    <row r="3901" spans="4:20" ht="12.95" customHeight="1" x14ac:dyDescent="0.2">
      <c r="E3901" s="1" t="s">
        <v>3958</v>
      </c>
      <c r="G3901" s="1" t="s">
        <v>4667</v>
      </c>
      <c r="H3901" s="11" t="s">
        <v>4668</v>
      </c>
      <c r="I3901" s="14">
        <f>SUMIF($G$10:$G3900,$G3901,I$10:I3901)</f>
        <v>0</v>
      </c>
      <c r="J3901" s="14">
        <f>SUMIF($G$10:$G3900,$G3901,J$10:J3901)</f>
        <v>18507</v>
      </c>
      <c r="K3901" s="15" t="s">
        <v>3964</v>
      </c>
      <c r="T3901" s="12" t="s">
        <v>3707</v>
      </c>
    </row>
    <row r="3902" spans="4:20" ht="12.95" customHeight="1" x14ac:dyDescent="0.2">
      <c r="E3902" s="1" t="s">
        <v>3958</v>
      </c>
      <c r="G3902" s="1" t="s">
        <v>4670</v>
      </c>
      <c r="H3902" s="11" t="s">
        <v>4671</v>
      </c>
      <c r="I3902" s="14">
        <f>SUMIF($G$10:$G3901,$G3902,I$10:I3902)</f>
        <v>0</v>
      </c>
      <c r="J3902" s="14">
        <f>SUMIF($G$10:$G3901,$G3902,J$10:J3902)</f>
        <v>55369</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10150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614</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8076692</v>
      </c>
      <c r="K3908" s="15" t="s">
        <v>3971</v>
      </c>
      <c r="T3908" s="12" t="s">
        <v>3714</v>
      </c>
    </row>
    <row r="3909" spans="5:20" ht="12.95" customHeight="1" x14ac:dyDescent="0.2">
      <c r="E3909" s="1" t="s">
        <v>3958</v>
      </c>
      <c r="G3909" s="1" t="s">
        <v>4691</v>
      </c>
      <c r="H3909" s="11" t="s">
        <v>4692</v>
      </c>
      <c r="I3909" s="14">
        <f>SUMIF($G$10:$G3908,$G3909,I$10:I3909)</f>
        <v>0</v>
      </c>
      <c r="J3909" s="14">
        <f>SUMIF($G$10:$G3908,$G3909,J$10:J3909)</f>
        <v>100694</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12042573</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12042573</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12042573</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3370768</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1607245</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269645</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57382</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215688</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0</v>
      </c>
      <c r="K3933" s="15" t="s">
        <v>3996</v>
      </c>
      <c r="T3933" s="12" t="s">
        <v>3739</v>
      </c>
    </row>
    <row r="3934" spans="5:20" ht="12.95" customHeight="1" x14ac:dyDescent="0.2">
      <c r="E3934" s="1" t="s">
        <v>3958</v>
      </c>
      <c r="G3934" s="1" t="s">
        <v>1586</v>
      </c>
      <c r="H3934" s="11" t="s">
        <v>1587</v>
      </c>
      <c r="I3934" s="14">
        <f>SUMIF($G$10:$G3933,$G3934,I$10:I3934)</f>
        <v>0</v>
      </c>
      <c r="J3934" s="14">
        <f>SUMIF($G$10:$G3933,$G3934,J$10:J3934)</f>
        <v>459927</v>
      </c>
      <c r="K3934" s="15" t="s">
        <v>3997</v>
      </c>
      <c r="T3934" s="12" t="s">
        <v>3740</v>
      </c>
    </row>
    <row r="3935" spans="5:20" ht="12.95" customHeight="1" x14ac:dyDescent="0.2">
      <c r="E3935" s="1" t="s">
        <v>3958</v>
      </c>
      <c r="G3935" s="1" t="s">
        <v>1589</v>
      </c>
      <c r="H3935" s="11" t="s">
        <v>1590</v>
      </c>
      <c r="I3935" s="14">
        <f>SUMIF($G$10:$G3934,$G3935,I$10:I3935)</f>
        <v>0</v>
      </c>
      <c r="J3935" s="14">
        <f>SUMIF($G$10:$G3934,$G3935,J$10:J3935)</f>
        <v>4199024</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10179679</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10179679</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1862894</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1862894</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1862894</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1862894</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abSelected="1" topLeftCell="Z1" zoomScale="75" zoomScaleNormal="100" workbookViewId="0">
      <selection activeCell="A42" sqref="A42:XFD42"/>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2016 Actual Month M03 Sep</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1220380</v>
      </c>
      <c r="Z4" s="12">
        <f>SUMIF(Sheet1!$T$10:$T$3962,E4,Sheet1!$J$10:$J$3962)</f>
        <v>0</v>
      </c>
      <c r="AA4" s="26">
        <f>SUM(X4:Z4)</f>
        <v>1220380</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1220380</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1163403</v>
      </c>
      <c r="AN6" s="12">
        <f>SUMIF(Sheet1!$T$10:$T$3962,S6,Sheet1!$J$10:$J$3962)</f>
        <v>810161</v>
      </c>
      <c r="AO6" s="12">
        <f>SUMIF(Sheet1!$T$10:$T$3962,T6,Sheet1!$J$10:$J$3962)</f>
        <v>517731</v>
      </c>
      <c r="AP6" s="12">
        <f>SUMIF(Sheet1!$T$10:$T$3962,U6,Sheet1!$J$10:$J$3962)</f>
        <v>0</v>
      </c>
      <c r="AQ6" s="26">
        <f t="shared" si="3"/>
        <v>2491295</v>
      </c>
      <c r="AR6" s="26">
        <f t="shared" si="4"/>
        <v>2491295</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2158</v>
      </c>
      <c r="AA7" s="26">
        <f t="shared" si="0"/>
        <v>2158</v>
      </c>
      <c r="AB7" s="12">
        <f>SUMIF(Sheet1!$T$10:$T$3962,G7,Sheet1!$J$10:$J$3962)</f>
        <v>1404</v>
      </c>
      <c r="AC7" s="12">
        <f>SUMIF(Sheet1!$T$10:$T$3962,H7,Sheet1!$J$10:$J$3962)</f>
        <v>0</v>
      </c>
      <c r="AD7" s="12">
        <f>SUMIF(Sheet1!$T$10:$T$3962,I7,Sheet1!$J$10:$J$3962)</f>
        <v>0</v>
      </c>
      <c r="AE7" s="12">
        <f>SUMIF(Sheet1!$T$10:$T$3962,J7,Sheet1!$J$10:$J$3962)</f>
        <v>65310</v>
      </c>
      <c r="AF7" s="12">
        <f>SUMIF(Sheet1!$T$10:$T$3962,K7,Sheet1!$J$10:$J$3962)</f>
        <v>0</v>
      </c>
      <c r="AG7" s="26">
        <f t="shared" si="1"/>
        <v>66714</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68872</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18507</v>
      </c>
      <c r="Z8" s="12">
        <f>SUMIF(Sheet1!$T$10:$T$3962,E8,Sheet1!$J$10:$J$3962)</f>
        <v>0</v>
      </c>
      <c r="AA8" s="26">
        <f t="shared" si="0"/>
        <v>18507</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18507</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55369</v>
      </c>
      <c r="Z9" s="12">
        <f>SUMIF(Sheet1!$T$10:$T$3962,E9,Sheet1!$J$10:$J$3962)</f>
        <v>0</v>
      </c>
      <c r="AA9" s="26">
        <f t="shared" si="0"/>
        <v>55369</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55369</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10150</v>
      </c>
      <c r="AE11" s="12">
        <f>SUMIF(Sheet1!$T$10:$T$3962,J11,Sheet1!$J$10:$J$3962)</f>
        <v>0</v>
      </c>
      <c r="AF11" s="12">
        <f>SUMIF(Sheet1!$T$10:$T$3962,K11,Sheet1!$J$10:$J$3962)</f>
        <v>0</v>
      </c>
      <c r="AG11" s="26">
        <f t="shared" si="1"/>
        <v>10150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10150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614</v>
      </c>
      <c r="AF12" s="12">
        <f>SUMIF(Sheet1!$T$10:$T$3962,K12,Sheet1!$J$10:$J$3962)</f>
        <v>0</v>
      </c>
      <c r="AG12" s="26">
        <f t="shared" si="1"/>
        <v>614</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614</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0</v>
      </c>
      <c r="Z14" s="12">
        <f>SUMIF(Sheet1!$T$10:$T$3962,E14,Sheet1!$J$10:$J$3962)</f>
        <v>0</v>
      </c>
      <c r="AA14" s="26">
        <f t="shared" si="0"/>
        <v>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8076692</v>
      </c>
      <c r="AN15" s="12">
        <f>SUMIF(Sheet1!$T$10:$T$3962,S15,Sheet1!$J$10:$J$3962)</f>
        <v>0</v>
      </c>
      <c r="AO15" s="12">
        <f>SUMIF(Sheet1!$T$10:$T$3962,T15,Sheet1!$J$10:$J$3962)</f>
        <v>0</v>
      </c>
      <c r="AP15" s="12">
        <f>SUMIF(Sheet1!$T$10:$T$3962,U15,Sheet1!$J$10:$J$3962)</f>
        <v>0</v>
      </c>
      <c r="AQ15" s="26">
        <f t="shared" si="3"/>
        <v>8076692</v>
      </c>
      <c r="AR15" s="26">
        <f t="shared" si="4"/>
        <v>8076692</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95012</v>
      </c>
      <c r="Z16" s="12">
        <f>SUMIF(Sheet1!$T$10:$T$3962,E16,Sheet1!$J$10:$J$3962)</f>
        <v>0</v>
      </c>
      <c r="AA16" s="26">
        <f t="shared" si="0"/>
        <v>95012</v>
      </c>
      <c r="AB16" s="12">
        <f>SUMIF(Sheet1!$T$10:$T$3962,G16,Sheet1!$J$10:$J$3962)</f>
        <v>5274</v>
      </c>
      <c r="AC16" s="12">
        <f>SUMIF(Sheet1!$T$10:$T$3962,H16,Sheet1!$J$10:$J$3962)</f>
        <v>0</v>
      </c>
      <c r="AD16" s="12">
        <f>SUMIF(Sheet1!$T$10:$T$3962,I16,Sheet1!$J$10:$J$3962)</f>
        <v>0</v>
      </c>
      <c r="AE16" s="12">
        <f>SUMIF(Sheet1!$T$10:$T$3962,J16,Sheet1!$J$10:$J$3962)</f>
        <v>351</v>
      </c>
      <c r="AF16" s="12">
        <f>SUMIF(Sheet1!$T$10:$T$3962,K16,Sheet1!$J$10:$J$3962)</f>
        <v>0</v>
      </c>
      <c r="AG16" s="26">
        <f t="shared" si="1"/>
        <v>5625</v>
      </c>
      <c r="AH16" s="12">
        <f>SUMIF(Sheet1!$T$10:$T$3962,M16,Sheet1!$J$10:$J$3962)</f>
        <v>0</v>
      </c>
      <c r="AI16" s="12">
        <f>SUMIF(Sheet1!$T$10:$T$3962,N16,Sheet1!$J$10:$J$3962)</f>
        <v>57</v>
      </c>
      <c r="AJ16" s="12">
        <f>SUMIF(Sheet1!$T$10:$T$3962,O16,Sheet1!$J$10:$J$3962)</f>
        <v>0</v>
      </c>
      <c r="AK16" s="26">
        <f t="shared" si="2"/>
        <v>57</v>
      </c>
      <c r="AL16" s="12">
        <f>SUMIF(Sheet1!$T$10:$T$3962,Q16,Sheet1!$J$10:$J$3962)</f>
        <v>0</v>
      </c>
      <c r="AM16" s="12">
        <f>SUMIF(Sheet1!$T$10:$T$3962,R16,Sheet1!$J$10:$J$3962)</f>
        <v>0</v>
      </c>
      <c r="AN16" s="12">
        <f>SUMIF(Sheet1!$T$10:$T$3962,S16,Sheet1!$J$10:$J$3962)</f>
        <v>0</v>
      </c>
      <c r="AO16" s="12">
        <f>SUMIF(Sheet1!$T$10:$T$3962,T16,Sheet1!$J$10:$J$3962)</f>
        <v>0</v>
      </c>
      <c r="AP16" s="12">
        <f>SUMIF(Sheet1!$T$10:$T$3962,U16,Sheet1!$J$10:$J$3962)</f>
        <v>0</v>
      </c>
      <c r="AQ16" s="26">
        <f t="shared" si="3"/>
        <v>0</v>
      </c>
      <c r="AR16" s="26">
        <f t="shared" si="4"/>
        <v>100694</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1389268</v>
      </c>
      <c r="Z18" s="12">
        <f>SUMIF(Sheet1!$T$10:$T$3962,E18,Sheet1!$J$10:$J$3962)</f>
        <v>2158</v>
      </c>
      <c r="AA18" s="26">
        <f t="shared" si="0"/>
        <v>1391426</v>
      </c>
      <c r="AB18" s="12">
        <f>SUMIF(Sheet1!$T$10:$T$3962,G18,Sheet1!$J$10:$J$3962)</f>
        <v>6678</v>
      </c>
      <c r="AC18" s="12">
        <f>SUMIF(Sheet1!$T$10:$T$3962,H18,Sheet1!$J$10:$J$3962)</f>
        <v>0</v>
      </c>
      <c r="AD18" s="12">
        <f>SUMIF(Sheet1!$T$10:$T$3962,I18,Sheet1!$J$10:$J$3962)</f>
        <v>10150</v>
      </c>
      <c r="AE18" s="12">
        <f>SUMIF(Sheet1!$T$10:$T$3962,J18,Sheet1!$J$10:$J$3962)</f>
        <v>66275</v>
      </c>
      <c r="AF18" s="12">
        <f>SUMIF(Sheet1!$T$10:$T$3962,K18,Sheet1!$J$10:$J$3962)</f>
        <v>0</v>
      </c>
      <c r="AG18" s="26">
        <f t="shared" si="1"/>
        <v>83103</v>
      </c>
      <c r="AH18" s="12">
        <f>SUMIF(Sheet1!$T$10:$T$3962,M18,Sheet1!$J$10:$J$3962)</f>
        <v>0</v>
      </c>
      <c r="AI18" s="12">
        <f>SUMIF(Sheet1!$T$10:$T$3962,N18,Sheet1!$J$10:$J$3962)</f>
        <v>57</v>
      </c>
      <c r="AJ18" s="12">
        <f>SUMIF(Sheet1!$T$10:$T$3962,O18,Sheet1!$J$10:$J$3962)</f>
        <v>0</v>
      </c>
      <c r="AK18" s="26">
        <f t="shared" si="2"/>
        <v>57</v>
      </c>
      <c r="AL18" s="12">
        <f>SUMIF(Sheet1!$T$10:$T$3962,Q18,Sheet1!$J$10:$J$3962)</f>
        <v>0</v>
      </c>
      <c r="AM18" s="12">
        <f>SUMIF(Sheet1!$T$10:$T$3962,R18,Sheet1!$J$10:$J$3962)</f>
        <v>9240095</v>
      </c>
      <c r="AN18" s="12">
        <f>SUMIF(Sheet1!$T$10:$T$3962,S18,Sheet1!$J$10:$J$3962)</f>
        <v>810161</v>
      </c>
      <c r="AO18" s="12">
        <f>SUMIF(Sheet1!$T$10:$T$3962,T18,Sheet1!$J$10:$J$3962)</f>
        <v>517731</v>
      </c>
      <c r="AP18" s="12">
        <f>SUMIF(Sheet1!$T$10:$T$3962,U18,Sheet1!$J$10:$J$3962)</f>
        <v>0</v>
      </c>
      <c r="AQ18" s="26">
        <f t="shared" si="3"/>
        <v>10567987</v>
      </c>
      <c r="AR18" s="26">
        <f t="shared" si="4"/>
        <v>12042573</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1389268</v>
      </c>
      <c r="Z20" s="12">
        <f>SUMIF(Sheet1!$T$10:$T$3962,E20,Sheet1!$J$10:$J$3962)</f>
        <v>2158</v>
      </c>
      <c r="AA20" s="26">
        <f t="shared" si="0"/>
        <v>1391426</v>
      </c>
      <c r="AB20" s="12">
        <f>SUMIF(Sheet1!$T$10:$T$3962,G20,Sheet1!$J$10:$J$3962)</f>
        <v>6678</v>
      </c>
      <c r="AC20" s="12">
        <f>SUMIF(Sheet1!$T$10:$T$3962,H20,Sheet1!$J$10:$J$3962)</f>
        <v>0</v>
      </c>
      <c r="AD20" s="12">
        <f>SUMIF(Sheet1!$T$10:$T$3962,I20,Sheet1!$J$10:$J$3962)</f>
        <v>10150</v>
      </c>
      <c r="AE20" s="12">
        <f>SUMIF(Sheet1!$T$10:$T$3962,J20,Sheet1!$J$10:$J$3962)</f>
        <v>66275</v>
      </c>
      <c r="AF20" s="12">
        <f>SUMIF(Sheet1!$T$10:$T$3962,K20,Sheet1!$J$10:$J$3962)</f>
        <v>0</v>
      </c>
      <c r="AG20" s="26">
        <f t="shared" si="1"/>
        <v>83103</v>
      </c>
      <c r="AH20" s="12">
        <f>SUMIF(Sheet1!$T$10:$T$3962,M20,Sheet1!$J$10:$J$3962)</f>
        <v>0</v>
      </c>
      <c r="AI20" s="12">
        <f>SUMIF(Sheet1!$T$10:$T$3962,N20,Sheet1!$J$10:$J$3962)</f>
        <v>57</v>
      </c>
      <c r="AJ20" s="12">
        <f>SUMIF(Sheet1!$T$10:$T$3962,O20,Sheet1!$J$10:$J$3962)</f>
        <v>0</v>
      </c>
      <c r="AK20" s="26">
        <f t="shared" si="2"/>
        <v>57</v>
      </c>
      <c r="AL20" s="12">
        <f>SUMIF(Sheet1!$T$10:$T$3962,Q20,Sheet1!$J$10:$J$3962)</f>
        <v>0</v>
      </c>
      <c r="AM20" s="12">
        <f>SUMIF(Sheet1!$T$10:$T$3962,R20,Sheet1!$J$10:$J$3962)</f>
        <v>9240095</v>
      </c>
      <c r="AN20" s="12">
        <f>SUMIF(Sheet1!$T$10:$T$3962,S20,Sheet1!$J$10:$J$3962)</f>
        <v>810161</v>
      </c>
      <c r="AO20" s="12">
        <f>SUMIF(Sheet1!$T$10:$T$3962,T20,Sheet1!$J$10:$J$3962)</f>
        <v>517731</v>
      </c>
      <c r="AP20" s="12">
        <f>SUMIF(Sheet1!$T$10:$T$3962,U20,Sheet1!$J$10:$J$3962)</f>
        <v>0</v>
      </c>
      <c r="AQ20" s="26">
        <f t="shared" si="3"/>
        <v>10567987</v>
      </c>
      <c r="AR20" s="26">
        <f t="shared" si="4"/>
        <v>12042573</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1389268</v>
      </c>
      <c r="Z26" s="12">
        <f>SUMIF(Sheet1!$T$10:$T$3962,E26,Sheet1!$J$10:$J$3962)</f>
        <v>2158</v>
      </c>
      <c r="AA26" s="26">
        <f>SUM(X26:Z26)</f>
        <v>1391426</v>
      </c>
      <c r="AB26" s="12">
        <f>SUMIF(Sheet1!$T$10:$T$3962,G26,Sheet1!$J$10:$J$3962)</f>
        <v>6678</v>
      </c>
      <c r="AC26" s="12">
        <f>SUMIF(Sheet1!$T$10:$T$3962,H26,Sheet1!$J$10:$J$3962)</f>
        <v>0</v>
      </c>
      <c r="AD26" s="12">
        <f>SUMIF(Sheet1!$T$10:$T$3962,I26,Sheet1!$J$10:$J$3962)</f>
        <v>10150</v>
      </c>
      <c r="AE26" s="12">
        <f>SUMIF(Sheet1!$T$10:$T$3962,J26,Sheet1!$J$10:$J$3962)</f>
        <v>66275</v>
      </c>
      <c r="AF26" s="12">
        <f>SUMIF(Sheet1!$T$10:$T$3962,K26,Sheet1!$J$10:$J$3962)</f>
        <v>0</v>
      </c>
      <c r="AG26" s="26">
        <f>SUM(AB26:AF26)</f>
        <v>83103</v>
      </c>
      <c r="AH26" s="12">
        <f>SUMIF(Sheet1!$T$10:$T$3962,M26,Sheet1!$J$10:$J$3962)</f>
        <v>0</v>
      </c>
      <c r="AI26" s="12">
        <f>SUMIF(Sheet1!$T$10:$T$3962,N26,Sheet1!$J$10:$J$3962)</f>
        <v>57</v>
      </c>
      <c r="AJ26" s="12">
        <f>SUMIF(Sheet1!$T$10:$T$3962,O26,Sheet1!$J$10:$J$3962)</f>
        <v>0</v>
      </c>
      <c r="AK26" s="26">
        <f>SUM(AH26:AJ26)</f>
        <v>57</v>
      </c>
      <c r="AL26" s="12">
        <f>SUMIF(Sheet1!$T$10:$T$3962,Q26,Sheet1!$J$10:$J$3962)</f>
        <v>0</v>
      </c>
      <c r="AM26" s="12">
        <f>SUMIF(Sheet1!$T$10:$T$3962,R26,Sheet1!$J$10:$J$3962)</f>
        <v>9240095</v>
      </c>
      <c r="AN26" s="12">
        <f>SUMIF(Sheet1!$T$10:$T$3962,S26,Sheet1!$J$10:$J$3962)</f>
        <v>810161</v>
      </c>
      <c r="AO26" s="12">
        <f>SUMIF(Sheet1!$T$10:$T$3962,T26,Sheet1!$J$10:$J$3962)</f>
        <v>517731</v>
      </c>
      <c r="AP26" s="12">
        <f>SUMIF(Sheet1!$T$10:$T$3962,U26,Sheet1!$J$10:$J$3962)</f>
        <v>0</v>
      </c>
      <c r="AQ26" s="26">
        <f>SUM(AL26:AP26)</f>
        <v>10567987</v>
      </c>
      <c r="AR26" s="26">
        <f>+AQ26+AK26+AG26+AA26</f>
        <v>12042573</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226713</v>
      </c>
      <c r="Y28" s="12">
        <f>SUMIF(Sheet1!$T$10:$T$3962,D28,Sheet1!$J$10:$J$3962)</f>
        <v>479588</v>
      </c>
      <c r="Z28" s="12">
        <f>SUMIF(Sheet1!$T$10:$T$3962,E28,Sheet1!$J$10:$J$3962)</f>
        <v>493957</v>
      </c>
      <c r="AA28" s="26">
        <f t="shared" ref="AA28:AA45" si="5">SUM(X28:Z28)</f>
        <v>1200258</v>
      </c>
      <c r="AB28" s="12">
        <f>SUMIF(Sheet1!$T$10:$T$3962,G28,Sheet1!$J$10:$J$3962)</f>
        <v>364462</v>
      </c>
      <c r="AC28" s="12">
        <f>SUMIF(Sheet1!$T$10:$T$3962,H28,Sheet1!$J$10:$J$3962)</f>
        <v>30102</v>
      </c>
      <c r="AD28" s="12">
        <f>SUMIF(Sheet1!$T$10:$T$3962,I28,Sheet1!$J$10:$J$3962)</f>
        <v>58863</v>
      </c>
      <c r="AE28" s="12">
        <f>SUMIF(Sheet1!$T$10:$T$3962,J28,Sheet1!$J$10:$J$3962)</f>
        <v>56154</v>
      </c>
      <c r="AF28" s="12">
        <f>SUMIF(Sheet1!$T$10:$T$3962,K28,Sheet1!$J$10:$J$3962)</f>
        <v>0</v>
      </c>
      <c r="AG28" s="26">
        <f t="shared" ref="AG28:AG45" si="6">SUM(AB28:AF28)</f>
        <v>509581</v>
      </c>
      <c r="AH28" s="12">
        <f>SUMIF(Sheet1!$T$10:$T$3962,M28,Sheet1!$J$10:$J$3962)</f>
        <v>200998</v>
      </c>
      <c r="AI28" s="12">
        <f>SUMIF(Sheet1!$T$10:$T$3962,N28,Sheet1!$J$10:$J$3962)</f>
        <v>177518</v>
      </c>
      <c r="AJ28" s="12">
        <f>SUMIF(Sheet1!$T$10:$T$3962,O28,Sheet1!$J$10:$J$3962)</f>
        <v>0</v>
      </c>
      <c r="AK28" s="26">
        <f t="shared" ref="AK28:AK45" si="7">SUM(AH28:AJ28)</f>
        <v>378516</v>
      </c>
      <c r="AL28" s="12">
        <f>SUMIF(Sheet1!$T$10:$T$3962,Q28,Sheet1!$J$10:$J$3962)</f>
        <v>24230</v>
      </c>
      <c r="AM28" s="12">
        <f>SUMIF(Sheet1!$T$10:$T$3962,R28,Sheet1!$J$10:$J$3962)</f>
        <v>617606</v>
      </c>
      <c r="AN28" s="12">
        <f>SUMIF(Sheet1!$T$10:$T$3962,S28,Sheet1!$J$10:$J$3962)</f>
        <v>361627</v>
      </c>
      <c r="AO28" s="12">
        <f>SUMIF(Sheet1!$T$10:$T$3962,T28,Sheet1!$J$10:$J$3962)</f>
        <v>278950</v>
      </c>
      <c r="AP28" s="12">
        <f>SUMIF(Sheet1!$T$10:$T$3962,U28,Sheet1!$J$10:$J$3962)</f>
        <v>0</v>
      </c>
      <c r="AQ28" s="26">
        <f t="shared" ref="AQ28:AQ45" si="8">SUM(AL28:AP28)</f>
        <v>1282413</v>
      </c>
      <c r="AR28" s="26">
        <f t="shared" ref="AR28:AR45" si="9">+AQ28+AK28+AG28+AA28</f>
        <v>3370768</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124349</v>
      </c>
      <c r="Y29" s="12">
        <f>SUMIF(Sheet1!$T$10:$T$3962,D29,Sheet1!$J$10:$J$3962)</f>
        <v>183212</v>
      </c>
      <c r="Z29" s="12">
        <f>SUMIF(Sheet1!$T$10:$T$3962,E29,Sheet1!$J$10:$J$3962)</f>
        <v>260147</v>
      </c>
      <c r="AA29" s="26">
        <f t="shared" si="5"/>
        <v>567708</v>
      </c>
      <c r="AB29" s="12">
        <f>SUMIF(Sheet1!$T$10:$T$3962,G29,Sheet1!$J$10:$J$3962)</f>
        <v>159853</v>
      </c>
      <c r="AC29" s="12">
        <f>SUMIF(Sheet1!$T$10:$T$3962,H29,Sheet1!$J$10:$J$3962)</f>
        <v>5852</v>
      </c>
      <c r="AD29" s="12">
        <f>SUMIF(Sheet1!$T$10:$T$3962,I29,Sheet1!$J$10:$J$3962)</f>
        <v>32272</v>
      </c>
      <c r="AE29" s="12">
        <f>SUMIF(Sheet1!$T$10:$T$3962,J29,Sheet1!$J$10:$J$3962)</f>
        <v>12729</v>
      </c>
      <c r="AF29" s="12">
        <f>SUMIF(Sheet1!$T$10:$T$3962,K29,Sheet1!$J$10:$J$3962)</f>
        <v>0</v>
      </c>
      <c r="AG29" s="26">
        <f t="shared" si="6"/>
        <v>210706</v>
      </c>
      <c r="AH29" s="12">
        <f>SUMIF(Sheet1!$T$10:$T$3962,M29,Sheet1!$J$10:$J$3962)</f>
        <v>92469</v>
      </c>
      <c r="AI29" s="12">
        <f>SUMIF(Sheet1!$T$10:$T$3962,N29,Sheet1!$J$10:$J$3962)</f>
        <v>55260</v>
      </c>
      <c r="AJ29" s="12">
        <f>SUMIF(Sheet1!$T$10:$T$3962,O29,Sheet1!$J$10:$J$3962)</f>
        <v>0</v>
      </c>
      <c r="AK29" s="26">
        <f t="shared" si="7"/>
        <v>147729</v>
      </c>
      <c r="AL29" s="12">
        <f>SUMIF(Sheet1!$T$10:$T$3962,Q29,Sheet1!$J$10:$J$3962)</f>
        <v>11920</v>
      </c>
      <c r="AM29" s="12">
        <f>SUMIF(Sheet1!$T$10:$T$3962,R29,Sheet1!$J$10:$J$3962)</f>
        <v>343620</v>
      </c>
      <c r="AN29" s="12">
        <f>SUMIF(Sheet1!$T$10:$T$3962,S29,Sheet1!$J$10:$J$3962)</f>
        <v>196125</v>
      </c>
      <c r="AO29" s="12">
        <f>SUMIF(Sheet1!$T$10:$T$3962,T29,Sheet1!$J$10:$J$3962)</f>
        <v>129437</v>
      </c>
      <c r="AP29" s="12">
        <f>SUMIF(Sheet1!$T$10:$T$3962,U29,Sheet1!$J$10:$J$3962)</f>
        <v>0</v>
      </c>
      <c r="AQ29" s="26">
        <f t="shared" si="8"/>
        <v>681102</v>
      </c>
      <c r="AR29" s="26">
        <f t="shared" si="9"/>
        <v>1607245</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269645</v>
      </c>
      <c r="Y32" s="12">
        <f>SUMIF(Sheet1!$T$10:$T$3962,D32,Sheet1!$J$10:$J$3962)</f>
        <v>0</v>
      </c>
      <c r="Z32" s="12">
        <f>SUMIF(Sheet1!$T$10:$T$3962,E32,Sheet1!$J$10:$J$3962)</f>
        <v>0</v>
      </c>
      <c r="AA32" s="26">
        <f t="shared" si="5"/>
        <v>269645</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269645</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23298</v>
      </c>
      <c r="AJ36" s="12">
        <f>SUMIF(Sheet1!$T$10:$T$3962,O36,Sheet1!$J$10:$J$3962)</f>
        <v>0</v>
      </c>
      <c r="AK36" s="26">
        <f t="shared" si="7"/>
        <v>23298</v>
      </c>
      <c r="AL36" s="12">
        <f>SUMIF(Sheet1!$T$10:$T$3962,Q36,Sheet1!$J$10:$J$3962)</f>
        <v>0</v>
      </c>
      <c r="AM36" s="12">
        <f>SUMIF(Sheet1!$T$10:$T$3962,R36,Sheet1!$J$10:$J$3962)</f>
        <v>0</v>
      </c>
      <c r="AN36" s="12">
        <f>SUMIF(Sheet1!$T$10:$T$3962,S36,Sheet1!$J$10:$J$3962)</f>
        <v>34084</v>
      </c>
      <c r="AO36" s="12">
        <f>SUMIF(Sheet1!$T$10:$T$3962,T36,Sheet1!$J$10:$J$3962)</f>
        <v>0</v>
      </c>
      <c r="AP36" s="12">
        <f>SUMIF(Sheet1!$T$10:$T$3962,U36,Sheet1!$J$10:$J$3962)</f>
        <v>0</v>
      </c>
      <c r="AQ36" s="26">
        <f t="shared" si="8"/>
        <v>34084</v>
      </c>
      <c r="AR36" s="26">
        <f t="shared" si="9"/>
        <v>57382</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215688</v>
      </c>
      <c r="AM38" s="12">
        <f>SUMIF(Sheet1!$T$10:$T$3962,R38,Sheet1!$J$10:$J$3962)</f>
        <v>0</v>
      </c>
      <c r="AN38" s="12">
        <f>SUMIF(Sheet1!$T$10:$T$3962,S38,Sheet1!$J$10:$J$3962)</f>
        <v>0</v>
      </c>
      <c r="AO38" s="12">
        <f>SUMIF(Sheet1!$T$10:$T$3962,T38,Sheet1!$J$10:$J$3962)</f>
        <v>0</v>
      </c>
      <c r="AP38" s="12">
        <f>SUMIF(Sheet1!$T$10:$T$3962,U38,Sheet1!$J$10:$J$3962)</f>
        <v>0</v>
      </c>
      <c r="AQ38" s="26">
        <f t="shared" si="8"/>
        <v>215688</v>
      </c>
      <c r="AR38" s="26">
        <f t="shared" si="9"/>
        <v>215688</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0</v>
      </c>
      <c r="AA40" s="26">
        <f t="shared" si="5"/>
        <v>0</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0</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459927</v>
      </c>
      <c r="Z41" s="12">
        <f>SUMIF(Sheet1!$T$10:$T$3962,E41,Sheet1!$J$10:$J$3962)</f>
        <v>0</v>
      </c>
      <c r="AA41" s="26">
        <f t="shared" si="5"/>
        <v>459927</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459927</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93913</v>
      </c>
      <c r="Y42" s="12">
        <f>SUMIF(Sheet1!$T$10:$T$3962,D42,Sheet1!$J$10:$J$3962)</f>
        <v>2880406</v>
      </c>
      <c r="Z42" s="12">
        <f>SUMIF(Sheet1!$T$10:$T$3962,E42,Sheet1!$J$10:$J$3962)</f>
        <v>513593</v>
      </c>
      <c r="AA42" s="26">
        <f t="shared" si="5"/>
        <v>3487912</v>
      </c>
      <c r="AB42" s="12">
        <f>SUMIF(Sheet1!$T$10:$T$3962,G42,Sheet1!$J$10:$J$3962)</f>
        <v>24579</v>
      </c>
      <c r="AC42" s="12">
        <f>SUMIF(Sheet1!$T$10:$T$3962,H42,Sheet1!$J$10:$J$3962)</f>
        <v>5221</v>
      </c>
      <c r="AD42" s="12">
        <f>SUMIF(Sheet1!$T$10:$T$3962,I42,Sheet1!$J$10:$J$3962)</f>
        <v>1428</v>
      </c>
      <c r="AE42" s="12">
        <f>SUMIF(Sheet1!$T$10:$T$3962,J42,Sheet1!$J$10:$J$3962)</f>
        <v>0</v>
      </c>
      <c r="AF42" s="12">
        <f>SUMIF(Sheet1!$T$10:$T$3962,K42,Sheet1!$J$10:$J$3962)</f>
        <v>0</v>
      </c>
      <c r="AG42" s="26">
        <f t="shared" si="6"/>
        <v>31228</v>
      </c>
      <c r="AH42" s="12">
        <f>SUMIF(Sheet1!$T$10:$T$3962,M42,Sheet1!$J$10:$J$3962)</f>
        <v>14806</v>
      </c>
      <c r="AI42" s="12">
        <f>SUMIF(Sheet1!$T$10:$T$3962,N42,Sheet1!$J$10:$J$3962)</f>
        <v>62176</v>
      </c>
      <c r="AJ42" s="12">
        <f>SUMIF(Sheet1!$T$10:$T$3962,O42,Sheet1!$J$10:$J$3962)</f>
        <v>0</v>
      </c>
      <c r="AK42" s="26">
        <f t="shared" si="7"/>
        <v>76982</v>
      </c>
      <c r="AL42" s="12">
        <f>SUMIF(Sheet1!$T$10:$T$3962,Q42,Sheet1!$J$10:$J$3962)</f>
        <v>0</v>
      </c>
      <c r="AM42" s="12">
        <f>SUMIF(Sheet1!$T$10:$T$3962,R42,Sheet1!$J$10:$J$3962)</f>
        <v>581540</v>
      </c>
      <c r="AN42" s="12">
        <f>SUMIF(Sheet1!$T$10:$T$3962,S42,Sheet1!$J$10:$J$3962)</f>
        <v>21362</v>
      </c>
      <c r="AO42" s="12">
        <f>SUMIF(Sheet1!$T$10:$T$3962,T42,Sheet1!$J$10:$J$3962)</f>
        <v>0</v>
      </c>
      <c r="AP42" s="12">
        <f>SUMIF(Sheet1!$T$10:$T$3962,U42,Sheet1!$J$10:$J$3962)</f>
        <v>0</v>
      </c>
      <c r="AQ42" s="26">
        <f t="shared" si="8"/>
        <v>602902</v>
      </c>
      <c r="AR42" s="26">
        <f t="shared" si="9"/>
        <v>4199024</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714620</v>
      </c>
      <c r="Y45" s="12">
        <f>SUMIF(Sheet1!$T$10:$T$3962,D45,Sheet1!$J$10:$J$3962)</f>
        <v>4003133</v>
      </c>
      <c r="Z45" s="12">
        <f>SUMIF(Sheet1!$T$10:$T$3962,E45,Sheet1!$J$10:$J$3962)</f>
        <v>1267697</v>
      </c>
      <c r="AA45" s="26">
        <f t="shared" si="5"/>
        <v>5985450</v>
      </c>
      <c r="AB45" s="12">
        <f>SUMIF(Sheet1!$T$10:$T$3962,G45,Sheet1!$J$10:$J$3962)</f>
        <v>548894</v>
      </c>
      <c r="AC45" s="12">
        <f>SUMIF(Sheet1!$T$10:$T$3962,H45,Sheet1!$J$10:$J$3962)</f>
        <v>41175</v>
      </c>
      <c r="AD45" s="12">
        <f>SUMIF(Sheet1!$T$10:$T$3962,I45,Sheet1!$J$10:$J$3962)</f>
        <v>92563</v>
      </c>
      <c r="AE45" s="12">
        <f>SUMIF(Sheet1!$T$10:$T$3962,J45,Sheet1!$J$10:$J$3962)</f>
        <v>68883</v>
      </c>
      <c r="AF45" s="12">
        <f>SUMIF(Sheet1!$T$10:$T$3962,K45,Sheet1!$J$10:$J$3962)</f>
        <v>0</v>
      </c>
      <c r="AG45" s="26">
        <f t="shared" si="6"/>
        <v>751515</v>
      </c>
      <c r="AH45" s="12">
        <f>SUMIF(Sheet1!$T$10:$T$3962,M45,Sheet1!$J$10:$J$3962)</f>
        <v>308273</v>
      </c>
      <c r="AI45" s="12">
        <f>SUMIF(Sheet1!$T$10:$T$3962,N45,Sheet1!$J$10:$J$3962)</f>
        <v>318252</v>
      </c>
      <c r="AJ45" s="12">
        <f>SUMIF(Sheet1!$T$10:$T$3962,O45,Sheet1!$J$10:$J$3962)</f>
        <v>0</v>
      </c>
      <c r="AK45" s="26">
        <f t="shared" si="7"/>
        <v>626525</v>
      </c>
      <c r="AL45" s="12">
        <f>SUMIF(Sheet1!$T$10:$T$3962,Q45,Sheet1!$J$10:$J$3962)</f>
        <v>251838</v>
      </c>
      <c r="AM45" s="12">
        <f>SUMIF(Sheet1!$T$10:$T$3962,R45,Sheet1!$J$10:$J$3962)</f>
        <v>1542766</v>
      </c>
      <c r="AN45" s="12">
        <f>SUMIF(Sheet1!$T$10:$T$3962,S45,Sheet1!$J$10:$J$3962)</f>
        <v>613198</v>
      </c>
      <c r="AO45" s="12">
        <f>SUMIF(Sheet1!$T$10:$T$3962,T45,Sheet1!$J$10:$J$3962)</f>
        <v>408387</v>
      </c>
      <c r="AP45" s="12">
        <f>SUMIF(Sheet1!$T$10:$T$3962,U45,Sheet1!$J$10:$J$3962)</f>
        <v>0</v>
      </c>
      <c r="AQ45" s="26">
        <f t="shared" si="8"/>
        <v>2816189</v>
      </c>
      <c r="AR45" s="26">
        <f t="shared" si="9"/>
        <v>10179679</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714620</v>
      </c>
      <c r="Y51" s="12">
        <f>SUMIF(Sheet1!$T$10:$T$3962,D51,Sheet1!$J$10:$J$3962)</f>
        <v>4003133</v>
      </c>
      <c r="Z51" s="12">
        <f>SUMIF(Sheet1!$T$10:$T$3962,E51,Sheet1!$J$10:$J$3962)</f>
        <v>1267697</v>
      </c>
      <c r="AA51" s="26">
        <f>SUM(X51:Z51)</f>
        <v>5985450</v>
      </c>
      <c r="AB51" s="12">
        <f>SUMIF(Sheet1!$T$10:$T$3962,G51,Sheet1!$J$10:$J$3962)</f>
        <v>548894</v>
      </c>
      <c r="AC51" s="12">
        <f>SUMIF(Sheet1!$T$10:$T$3962,H51,Sheet1!$J$10:$J$3962)</f>
        <v>41175</v>
      </c>
      <c r="AD51" s="12">
        <f>SUMIF(Sheet1!$T$10:$T$3962,I51,Sheet1!$J$10:$J$3962)</f>
        <v>92563</v>
      </c>
      <c r="AE51" s="12">
        <f>SUMIF(Sheet1!$T$10:$T$3962,J51,Sheet1!$J$10:$J$3962)</f>
        <v>68883</v>
      </c>
      <c r="AF51" s="12">
        <f>SUMIF(Sheet1!$T$10:$T$3962,K51,Sheet1!$J$10:$J$3962)</f>
        <v>0</v>
      </c>
      <c r="AG51" s="26">
        <f>SUM(AB51:AF51)</f>
        <v>751515</v>
      </c>
      <c r="AH51" s="12">
        <f>SUMIF(Sheet1!$T$10:$T$3962,M51,Sheet1!$J$10:$J$3962)</f>
        <v>308273</v>
      </c>
      <c r="AI51" s="12">
        <f>SUMIF(Sheet1!$T$10:$T$3962,N51,Sheet1!$J$10:$J$3962)</f>
        <v>318252</v>
      </c>
      <c r="AJ51" s="12">
        <f>SUMIF(Sheet1!$T$10:$T$3962,O51,Sheet1!$J$10:$J$3962)</f>
        <v>0</v>
      </c>
      <c r="AK51" s="26">
        <f>SUM(AH51:AJ51)</f>
        <v>626525</v>
      </c>
      <c r="AL51" s="12">
        <f>SUMIF(Sheet1!$T$10:$T$3962,Q51,Sheet1!$J$10:$J$3962)</f>
        <v>251838</v>
      </c>
      <c r="AM51" s="12">
        <f>SUMIF(Sheet1!$T$10:$T$3962,R51,Sheet1!$J$10:$J$3962)</f>
        <v>1542766</v>
      </c>
      <c r="AN51" s="12">
        <f>SUMIF(Sheet1!$T$10:$T$3962,S51,Sheet1!$J$10:$J$3962)</f>
        <v>613198</v>
      </c>
      <c r="AO51" s="12">
        <f>SUMIF(Sheet1!$T$10:$T$3962,T51,Sheet1!$J$10:$J$3962)</f>
        <v>408387</v>
      </c>
      <c r="AP51" s="12">
        <f>SUMIF(Sheet1!$T$10:$T$3962,U51,Sheet1!$J$10:$J$3962)</f>
        <v>0</v>
      </c>
      <c r="AQ51" s="26">
        <f>SUM(AL51:AP51)</f>
        <v>2816189</v>
      </c>
      <c r="AR51" s="26">
        <f>+AQ51+AK51+AG51+AA51</f>
        <v>10179679</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-714620</v>
      </c>
      <c r="Y53" s="12">
        <f>SUMIF(Sheet1!$T$10:$T$3962,D53,Sheet1!$J$10:$J$3962)</f>
        <v>-2613865</v>
      </c>
      <c r="Z53" s="12">
        <f>SUMIF(Sheet1!$T$10:$T$3962,E53,Sheet1!$J$10:$J$3962)</f>
        <v>-1265539</v>
      </c>
      <c r="AA53" s="26">
        <f t="shared" ref="AA53:AA58" si="10">SUM(X53:Z53)</f>
        <v>-4594024</v>
      </c>
      <c r="AB53" s="12">
        <f>SUMIF(Sheet1!$T$10:$T$3962,G53,Sheet1!$J$10:$J$3962)</f>
        <v>-542216</v>
      </c>
      <c r="AC53" s="12">
        <f>SUMIF(Sheet1!$T$10:$T$3962,H53,Sheet1!$J$10:$J$3962)</f>
        <v>-41175</v>
      </c>
      <c r="AD53" s="12">
        <f>SUMIF(Sheet1!$T$10:$T$3962,I53,Sheet1!$J$10:$J$3962)</f>
        <v>-82413</v>
      </c>
      <c r="AE53" s="12">
        <f>SUMIF(Sheet1!$T$10:$T$3962,J53,Sheet1!$J$10:$J$3962)</f>
        <v>-2608</v>
      </c>
      <c r="AF53" s="12">
        <f>SUMIF(Sheet1!$T$10:$T$3962,K53,Sheet1!$J$10:$J$3962)</f>
        <v>0</v>
      </c>
      <c r="AG53" s="26">
        <f t="shared" ref="AG53:AG58" si="11">SUM(AB53:AF53)</f>
        <v>-668412</v>
      </c>
      <c r="AH53" s="12">
        <f>SUMIF(Sheet1!$T$10:$T$3962,M53,Sheet1!$J$10:$J$3962)</f>
        <v>-308273</v>
      </c>
      <c r="AI53" s="12">
        <f>SUMIF(Sheet1!$T$10:$T$3962,N53,Sheet1!$J$10:$J$3962)</f>
        <v>-318195</v>
      </c>
      <c r="AJ53" s="12">
        <f>SUMIF(Sheet1!$T$10:$T$3962,O53,Sheet1!$J$10:$J$3962)</f>
        <v>0</v>
      </c>
      <c r="AK53" s="26">
        <f t="shared" ref="AK53:AK58" si="12">SUM(AH53:AJ53)</f>
        <v>-626468</v>
      </c>
      <c r="AL53" s="12">
        <f>SUMIF(Sheet1!$T$10:$T$3962,Q53,Sheet1!$J$10:$J$3962)</f>
        <v>-251838</v>
      </c>
      <c r="AM53" s="12">
        <f>SUMIF(Sheet1!$T$10:$T$3962,R53,Sheet1!$J$10:$J$3962)</f>
        <v>7697329</v>
      </c>
      <c r="AN53" s="12">
        <f>SUMIF(Sheet1!$T$10:$T$3962,S53,Sheet1!$J$10:$J$3962)</f>
        <v>196963</v>
      </c>
      <c r="AO53" s="12">
        <f>SUMIF(Sheet1!$T$10:$T$3962,T53,Sheet1!$J$10:$J$3962)</f>
        <v>109344</v>
      </c>
      <c r="AP53" s="12">
        <f>SUMIF(Sheet1!$T$10:$T$3962,U53,Sheet1!$J$10:$J$3962)</f>
        <v>0</v>
      </c>
      <c r="AQ53" s="26">
        <f t="shared" ref="AQ53:AQ58" si="13">SUM(AL53:AP53)</f>
        <v>7751798</v>
      </c>
      <c r="AR53" s="26">
        <f t="shared" ref="AR53:AR58" si="14">+AQ53+AK53+AG53+AA53</f>
        <v>1862894</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-714620</v>
      </c>
      <c r="Y55" s="12">
        <f>SUMIF(Sheet1!$T$10:$T$3962,D55,Sheet1!$J$10:$J$3962)</f>
        <v>-2613865</v>
      </c>
      <c r="Z55" s="12">
        <f>SUMIF(Sheet1!$T$10:$T$3962,E55,Sheet1!$J$10:$J$3962)</f>
        <v>-1265539</v>
      </c>
      <c r="AA55" s="26">
        <f t="shared" si="10"/>
        <v>-4594024</v>
      </c>
      <c r="AB55" s="12">
        <f>SUMIF(Sheet1!$T$10:$T$3962,G55,Sheet1!$J$10:$J$3962)</f>
        <v>-542216</v>
      </c>
      <c r="AC55" s="12">
        <f>SUMIF(Sheet1!$T$10:$T$3962,H55,Sheet1!$J$10:$J$3962)</f>
        <v>-41175</v>
      </c>
      <c r="AD55" s="12">
        <f>SUMIF(Sheet1!$T$10:$T$3962,I55,Sheet1!$J$10:$J$3962)</f>
        <v>-82413</v>
      </c>
      <c r="AE55" s="12">
        <f>SUMIF(Sheet1!$T$10:$T$3962,J55,Sheet1!$J$10:$J$3962)</f>
        <v>-2608</v>
      </c>
      <c r="AF55" s="12">
        <f>SUMIF(Sheet1!$T$10:$T$3962,K55,Sheet1!$J$10:$J$3962)</f>
        <v>0</v>
      </c>
      <c r="AG55" s="26">
        <f t="shared" si="11"/>
        <v>-668412</v>
      </c>
      <c r="AH55" s="12">
        <f>SUMIF(Sheet1!$T$10:$T$3962,M55,Sheet1!$J$10:$J$3962)</f>
        <v>-308273</v>
      </c>
      <c r="AI55" s="12">
        <f>SUMIF(Sheet1!$T$10:$T$3962,N55,Sheet1!$J$10:$J$3962)</f>
        <v>-318195</v>
      </c>
      <c r="AJ55" s="12">
        <f>SUMIF(Sheet1!$T$10:$T$3962,O55,Sheet1!$J$10:$J$3962)</f>
        <v>0</v>
      </c>
      <c r="AK55" s="26">
        <f t="shared" si="12"/>
        <v>-626468</v>
      </c>
      <c r="AL55" s="12">
        <f>SUMIF(Sheet1!$T$10:$T$3962,Q55,Sheet1!$J$10:$J$3962)</f>
        <v>-251838</v>
      </c>
      <c r="AM55" s="12">
        <f>SUMIF(Sheet1!$T$10:$T$3962,R55,Sheet1!$J$10:$J$3962)</f>
        <v>7697329</v>
      </c>
      <c r="AN55" s="12">
        <f>SUMIF(Sheet1!$T$10:$T$3962,S55,Sheet1!$J$10:$J$3962)</f>
        <v>196963</v>
      </c>
      <c r="AO55" s="12">
        <f>SUMIF(Sheet1!$T$10:$T$3962,T55,Sheet1!$J$10:$J$3962)</f>
        <v>109344</v>
      </c>
      <c r="AP55" s="12">
        <f>SUMIF(Sheet1!$T$10:$T$3962,U55,Sheet1!$J$10:$J$3962)</f>
        <v>0</v>
      </c>
      <c r="AQ55" s="26">
        <f t="shared" si="13"/>
        <v>7751798</v>
      </c>
      <c r="AR55" s="26">
        <f t="shared" si="14"/>
        <v>1862894</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-714620</v>
      </c>
      <c r="Y58" s="12">
        <f>SUMIF(Sheet1!$T$10:$T$3962,D58,Sheet1!$J$10:$J$3962)</f>
        <v>-2613865</v>
      </c>
      <c r="Z58" s="12">
        <f>SUMIF(Sheet1!$T$10:$T$3962,E58,Sheet1!$J$10:$J$3962)</f>
        <v>-1265539</v>
      </c>
      <c r="AA58" s="26">
        <f t="shared" si="10"/>
        <v>-4594024</v>
      </c>
      <c r="AB58" s="12">
        <f>SUMIF(Sheet1!$T$10:$T$3962,G58,Sheet1!$J$10:$J$3962)</f>
        <v>-542216</v>
      </c>
      <c r="AC58" s="12">
        <f>SUMIF(Sheet1!$T$10:$T$3962,H58,Sheet1!$J$10:$J$3962)</f>
        <v>-41175</v>
      </c>
      <c r="AD58" s="12">
        <f>SUMIF(Sheet1!$T$10:$T$3962,I58,Sheet1!$J$10:$J$3962)</f>
        <v>-82413</v>
      </c>
      <c r="AE58" s="12">
        <f>SUMIF(Sheet1!$T$10:$T$3962,J58,Sheet1!$J$10:$J$3962)</f>
        <v>-2608</v>
      </c>
      <c r="AF58" s="12">
        <f>SUMIF(Sheet1!$T$10:$T$3962,K58,Sheet1!$J$10:$J$3962)</f>
        <v>0</v>
      </c>
      <c r="AG58" s="26">
        <f t="shared" si="11"/>
        <v>-668412</v>
      </c>
      <c r="AH58" s="12">
        <f>SUMIF(Sheet1!$T$10:$T$3962,M58,Sheet1!$J$10:$J$3962)</f>
        <v>-308273</v>
      </c>
      <c r="AI58" s="12">
        <f>SUMIF(Sheet1!$T$10:$T$3962,N58,Sheet1!$J$10:$J$3962)</f>
        <v>-318195</v>
      </c>
      <c r="AJ58" s="12">
        <f>SUMIF(Sheet1!$T$10:$T$3962,O58,Sheet1!$J$10:$J$3962)</f>
        <v>0</v>
      </c>
      <c r="AK58" s="26">
        <f t="shared" si="12"/>
        <v>-626468</v>
      </c>
      <c r="AL58" s="12">
        <f>SUMIF(Sheet1!$T$10:$T$3962,Q58,Sheet1!$J$10:$J$3962)</f>
        <v>-251838</v>
      </c>
      <c r="AM58" s="12">
        <f>SUMIF(Sheet1!$T$10:$T$3962,R58,Sheet1!$J$10:$J$3962)</f>
        <v>7697329</v>
      </c>
      <c r="AN58" s="12">
        <f>SUMIF(Sheet1!$T$10:$T$3962,S58,Sheet1!$J$10:$J$3962)</f>
        <v>196963</v>
      </c>
      <c r="AO58" s="12">
        <f>SUMIF(Sheet1!$T$10:$T$3962,T58,Sheet1!$J$10:$J$3962)</f>
        <v>109344</v>
      </c>
      <c r="AP58" s="12">
        <f>SUMIF(Sheet1!$T$10:$T$3962,U58,Sheet1!$J$10:$J$3962)</f>
        <v>0</v>
      </c>
      <c r="AQ58" s="26">
        <f t="shared" si="13"/>
        <v>7751798</v>
      </c>
      <c r="AR58" s="26">
        <f t="shared" si="14"/>
        <v>1862894</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-714620</v>
      </c>
      <c r="Y69" s="12">
        <f>SUMIF(Sheet1!$T$10:$T$3962,D69,Sheet1!$J$10:$J$3962)</f>
        <v>-2613865</v>
      </c>
      <c r="Z69" s="12">
        <f>SUMIF(Sheet1!$T$10:$T$3962,E69,Sheet1!$J$10:$J$3962)</f>
        <v>-1265539</v>
      </c>
      <c r="AA69" s="26">
        <f t="shared" si="15"/>
        <v>-4594024</v>
      </c>
      <c r="AB69" s="12">
        <f>SUMIF(Sheet1!$T$10:$T$3962,G69,Sheet1!$J$10:$J$3962)</f>
        <v>-542216</v>
      </c>
      <c r="AC69" s="12">
        <f>SUMIF(Sheet1!$T$10:$T$3962,H69,Sheet1!$J$10:$J$3962)</f>
        <v>-41175</v>
      </c>
      <c r="AD69" s="12">
        <f>SUMIF(Sheet1!$T$10:$T$3962,I69,Sheet1!$J$10:$J$3962)</f>
        <v>-82413</v>
      </c>
      <c r="AE69" s="12">
        <f>SUMIF(Sheet1!$T$10:$T$3962,J69,Sheet1!$J$10:$J$3962)</f>
        <v>-2608</v>
      </c>
      <c r="AF69" s="12">
        <f>SUMIF(Sheet1!$T$10:$T$3962,K69,Sheet1!$J$10:$J$3962)</f>
        <v>0</v>
      </c>
      <c r="AG69" s="26">
        <f t="shared" si="16"/>
        <v>-668412</v>
      </c>
      <c r="AH69" s="12">
        <f>SUMIF(Sheet1!$T$10:$T$3962,M69,Sheet1!$J$10:$J$3962)</f>
        <v>-308273</v>
      </c>
      <c r="AI69" s="12">
        <f>SUMIF(Sheet1!$T$10:$T$3962,N69,Sheet1!$J$10:$J$3962)</f>
        <v>-318195</v>
      </c>
      <c r="AJ69" s="12">
        <f>SUMIF(Sheet1!$T$10:$T$3962,O69,Sheet1!$J$10:$J$3962)</f>
        <v>0</v>
      </c>
      <c r="AK69" s="26">
        <f t="shared" si="17"/>
        <v>-626468</v>
      </c>
      <c r="AL69" s="12">
        <f>SUMIF(Sheet1!$T$10:$T$3962,Q69,Sheet1!$J$10:$J$3962)</f>
        <v>-251838</v>
      </c>
      <c r="AM69" s="12">
        <f>SUMIF(Sheet1!$T$10:$T$3962,R69,Sheet1!$J$10:$J$3962)</f>
        <v>7697329</v>
      </c>
      <c r="AN69" s="12">
        <f>SUMIF(Sheet1!$T$10:$T$3962,S69,Sheet1!$J$10:$J$3962)</f>
        <v>196963</v>
      </c>
      <c r="AO69" s="12">
        <f>SUMIF(Sheet1!$T$10:$T$3962,T69,Sheet1!$J$10:$J$3962)</f>
        <v>109344</v>
      </c>
      <c r="AP69" s="12">
        <f>SUMIF(Sheet1!$T$10:$T$3962,U69,Sheet1!$J$10:$J$3962)</f>
        <v>0</v>
      </c>
      <c r="AQ69" s="26">
        <f t="shared" si="18"/>
        <v>7751798</v>
      </c>
      <c r="AR69" s="26">
        <f t="shared" si="19"/>
        <v>1862894</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3.xml><?xml version="1.0" encoding="utf-8"?>
<ds:datastoreItem xmlns:ds="http://schemas.openxmlformats.org/officeDocument/2006/customXml" ds:itemID="{8B905B12-7F55-47D5-89F2-A5094B5F8A23}">
  <ds:schemaRefs>
    <ds:schemaRef ds:uri="http://schemas.microsoft.com/office/2006/documentManagement/types"/>
    <ds:schemaRef ds:uri="http://purl.org/dc/dcmitype/"/>
    <ds:schemaRef ds:uri="http://schemas.microsoft.com/sharepoint/v3"/>
    <ds:schemaRef ds:uri="http://schemas.microsoft.com/office/2006/metadata/properti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2015-10-19T09:55:25Z</dcterms:modified>
</cp:coreProperties>
</file>